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ipson\Documents\"/>
    </mc:Choice>
  </mc:AlternateContent>
  <xr:revisionPtr revIDLastSave="0" documentId="8_{9E02FD0C-07EF-406C-A77C-97F809D63747}" xr6:coauthVersionLast="46" xr6:coauthVersionMax="46" xr10:uidLastSave="{00000000-0000-0000-0000-000000000000}"/>
  <bookViews>
    <workbookView xWindow="-120" yWindow="-120" windowWidth="21840" windowHeight="13140" xr2:uid="{60E64E68-06B6-400B-8A9F-AAF82E12F53D}"/>
  </bookViews>
  <sheets>
    <sheet name="Vessel Activity Summary" sheetId="10" r:id="rId1"/>
    <sheet name="Cargo Analysis" sheetId="1" r:id="rId2"/>
    <sheet name="2021 Vessel Calls" sheetId="2" r:id="rId3"/>
    <sheet name="2020 Vessel Calls" sheetId="3" r:id="rId4"/>
    <sheet name="Vessel Location Analysis" sheetId="11" r:id="rId5"/>
    <sheet name="Cargo Traffic Stats" sheetId="4" r:id="rId6"/>
    <sheet name="Cargo Traffic Stats Summary" sheetId="5" r:id="rId7"/>
    <sheet name="Provisioning 2020" sheetId="6" r:id="rId8"/>
    <sheet name="Provisioning 2021" sheetId="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2" hidden="1">'2021 Vessel Calls'!$A$2:$Y$179</definedName>
    <definedName name="_xlnm._FilterDatabase" localSheetId="7" hidden="1">'Provisioning 2020'!$A$2:$K$91</definedName>
    <definedName name="_xlnm._FilterDatabase" localSheetId="8" hidden="1">'Provisioning 2021'!$A$2:$K$20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33" i="1" l="1"/>
  <c r="B22" i="10" l="1"/>
  <c r="B10" i="10"/>
  <c r="B18" i="10"/>
  <c r="B16" i="10"/>
  <c r="B14" i="10"/>
  <c r="B12" i="10"/>
  <c r="I25" i="11"/>
  <c r="I16" i="11"/>
  <c r="H3" i="11"/>
  <c r="H8" i="11"/>
  <c r="I8" i="11"/>
  <c r="I3" i="11"/>
  <c r="I7" i="11"/>
  <c r="I6" i="11"/>
  <c r="I5" i="11"/>
  <c r="I4" i="11"/>
  <c r="I30" i="11"/>
  <c r="H30" i="11"/>
  <c r="K30" i="11" s="1"/>
  <c r="I29" i="11"/>
  <c r="H29" i="11"/>
  <c r="I28" i="11"/>
  <c r="H28" i="11"/>
  <c r="I27" i="11"/>
  <c r="H27" i="11"/>
  <c r="I26" i="11"/>
  <c r="H26" i="11"/>
  <c r="H25" i="11"/>
  <c r="I24" i="11"/>
  <c r="H24" i="11"/>
  <c r="I23" i="11"/>
  <c r="H23" i="11"/>
  <c r="C23" i="11"/>
  <c r="B23" i="11"/>
  <c r="E22" i="11"/>
  <c r="D22" i="11"/>
  <c r="E21" i="11"/>
  <c r="D21" i="11"/>
  <c r="E20" i="11"/>
  <c r="D20" i="11"/>
  <c r="E19" i="11"/>
  <c r="D19" i="11"/>
  <c r="I18" i="11"/>
  <c r="H18" i="11"/>
  <c r="E18" i="11"/>
  <c r="D18" i="11"/>
  <c r="I17" i="11"/>
  <c r="H17" i="11"/>
  <c r="E17" i="11"/>
  <c r="D17" i="11"/>
  <c r="K16" i="11"/>
  <c r="H16" i="11"/>
  <c r="E16" i="11"/>
  <c r="D16" i="11"/>
  <c r="I15" i="11"/>
  <c r="H15" i="11"/>
  <c r="E15" i="11"/>
  <c r="D15" i="11"/>
  <c r="I14" i="11"/>
  <c r="H14" i="11"/>
  <c r="E14" i="11"/>
  <c r="D14" i="11"/>
  <c r="I13" i="11"/>
  <c r="J13" i="11" s="1"/>
  <c r="H13" i="11"/>
  <c r="E13" i="11"/>
  <c r="D13" i="11"/>
  <c r="E12" i="11"/>
  <c r="D12" i="11"/>
  <c r="E11" i="11"/>
  <c r="D11" i="11"/>
  <c r="E10" i="11"/>
  <c r="D10" i="11"/>
  <c r="E9" i="11"/>
  <c r="D9" i="11"/>
  <c r="E8" i="11"/>
  <c r="D8" i="11"/>
  <c r="H7" i="11"/>
  <c r="E7" i="11"/>
  <c r="D7" i="11"/>
  <c r="H6" i="11"/>
  <c r="E6" i="11"/>
  <c r="D6" i="11"/>
  <c r="H5" i="11"/>
  <c r="E5" i="11"/>
  <c r="D5" i="11"/>
  <c r="H4" i="11"/>
  <c r="E4" i="11"/>
  <c r="D4" i="11"/>
  <c r="E3" i="11"/>
  <c r="D3" i="11"/>
  <c r="E2" i="11"/>
  <c r="D2" i="11"/>
  <c r="AS35" i="1"/>
  <c r="AU22" i="1"/>
  <c r="AU21" i="1"/>
  <c r="AU6" i="1"/>
  <c r="AU5" i="1"/>
  <c r="AU4" i="1"/>
  <c r="AV31" i="1"/>
  <c r="AV14" i="1"/>
  <c r="J6" i="11" l="1"/>
  <c r="J4" i="11"/>
  <c r="K6" i="11"/>
  <c r="J18" i="11"/>
  <c r="K25" i="11"/>
  <c r="K27" i="11"/>
  <c r="K29" i="11"/>
  <c r="K28" i="11"/>
  <c r="K26" i="11"/>
  <c r="J8" i="11"/>
  <c r="J14" i="11"/>
  <c r="J16" i="11"/>
  <c r="I31" i="11"/>
  <c r="K24" i="11"/>
  <c r="K23" i="11"/>
  <c r="E23" i="11"/>
  <c r="J17" i="11"/>
  <c r="K4" i="11"/>
  <c r="J5" i="11"/>
  <c r="J7" i="11"/>
  <c r="H19" i="11"/>
  <c r="K18" i="11"/>
  <c r="K8" i="11"/>
  <c r="H9" i="11"/>
  <c r="J3" i="11"/>
  <c r="K14" i="11"/>
  <c r="J15" i="11"/>
  <c r="K3" i="11"/>
  <c r="K5" i="11"/>
  <c r="K7" i="11"/>
  <c r="K13" i="11"/>
  <c r="K15" i="11"/>
  <c r="K17" i="11"/>
  <c r="I9" i="11"/>
  <c r="I19" i="11"/>
  <c r="H31" i="11"/>
  <c r="D23" i="11"/>
  <c r="J23" i="11"/>
  <c r="J24" i="11"/>
  <c r="J25" i="11"/>
  <c r="J26" i="11"/>
  <c r="J27" i="11"/>
  <c r="J28" i="11"/>
  <c r="J29" i="11"/>
  <c r="J30" i="11"/>
  <c r="K31" i="11" l="1"/>
  <c r="J31" i="11"/>
  <c r="J9" i="11"/>
  <c r="K9" i="11"/>
  <c r="J19" i="11"/>
  <c r="K19" i="11"/>
  <c r="BY31" i="1" l="1"/>
  <c r="BX31" i="1"/>
  <c r="BW31" i="1"/>
  <c r="BV31" i="1" s="1"/>
  <c r="BT31" i="1"/>
  <c r="BR31" i="1"/>
  <c r="BO31" i="1"/>
  <c r="BP31" i="1" s="1"/>
  <c r="BF31" i="1"/>
  <c r="BE31" i="1"/>
  <c r="BC31" i="1"/>
  <c r="BA31" i="1"/>
  <c r="AY31" i="1"/>
  <c r="AW31" i="1"/>
  <c r="BY30" i="1"/>
  <c r="BW30" i="1"/>
  <c r="BV30" i="1" s="1"/>
  <c r="BT30" i="1"/>
  <c r="BR30" i="1"/>
  <c r="BP30" i="1"/>
  <c r="BF30" i="1"/>
  <c r="BD30" i="1"/>
  <c r="BC30" i="1" s="1"/>
  <c r="BA30" i="1"/>
  <c r="AY30" i="1"/>
  <c r="AW30" i="1"/>
  <c r="BV29" i="1"/>
  <c r="BT29" i="1"/>
  <c r="BR29" i="1"/>
  <c r="BP29" i="1"/>
  <c r="BC29" i="1"/>
  <c r="BA29" i="1"/>
  <c r="AY29" i="1"/>
  <c r="AW29" i="1"/>
  <c r="BV28" i="1"/>
  <c r="BT28" i="1"/>
  <c r="BR28" i="1"/>
  <c r="BP28" i="1"/>
  <c r="BC28" i="1"/>
  <c r="BA28" i="1"/>
  <c r="AY28" i="1"/>
  <c r="AW28" i="1"/>
  <c r="BV27" i="1"/>
  <c r="BT27" i="1"/>
  <c r="BR27" i="1"/>
  <c r="BP27" i="1"/>
  <c r="BC27" i="1"/>
  <c r="BA27" i="1"/>
  <c r="AY27" i="1"/>
  <c r="AW27" i="1"/>
  <c r="BV26" i="1"/>
  <c r="BT26" i="1"/>
  <c r="BR26" i="1"/>
  <c r="BP26" i="1"/>
  <c r="BC26" i="1"/>
  <c r="BA26" i="1"/>
  <c r="AY26" i="1"/>
  <c r="AW26" i="1"/>
  <c r="BW25" i="1"/>
  <c r="BU25" i="1"/>
  <c r="BT25" i="1" s="1"/>
  <c r="BR25" i="1"/>
  <c r="BP25" i="1"/>
  <c r="BD25" i="1"/>
  <c r="BB25" i="1"/>
  <c r="BA25" i="1" s="1"/>
  <c r="AY25" i="1"/>
  <c r="AW25" i="1"/>
  <c r="BW24" i="1"/>
  <c r="BU24" i="1"/>
  <c r="BT24" i="1" s="1"/>
  <c r="BR24" i="1"/>
  <c r="BP24" i="1"/>
  <c r="BD24" i="1"/>
  <c r="BC24" i="1" s="1"/>
  <c r="BA24" i="1"/>
  <c r="AY24" i="1"/>
  <c r="AW24" i="1"/>
  <c r="BW23" i="1"/>
  <c r="BU23" i="1"/>
  <c r="BV23" i="1" s="1"/>
  <c r="BR23" i="1"/>
  <c r="BP23" i="1"/>
  <c r="BD23" i="1"/>
  <c r="BB23" i="1"/>
  <c r="BA23" i="1" s="1"/>
  <c r="AY23" i="1"/>
  <c r="AW23" i="1"/>
  <c r="BW22" i="1"/>
  <c r="BV22" i="1" s="1"/>
  <c r="BT22" i="1"/>
  <c r="BR22" i="1"/>
  <c r="BP22" i="1"/>
  <c r="BD22" i="1"/>
  <c r="BC22" i="1" s="1"/>
  <c r="BA22" i="1"/>
  <c r="AY22" i="1"/>
  <c r="AW22" i="1"/>
  <c r="BW21" i="1"/>
  <c r="BU21" i="1"/>
  <c r="BT21" i="1" s="1"/>
  <c r="BR21" i="1"/>
  <c r="BP21" i="1"/>
  <c r="BD21" i="1"/>
  <c r="BB21" i="1"/>
  <c r="BC21" i="1" s="1"/>
  <c r="AY21" i="1"/>
  <c r="AW21" i="1"/>
  <c r="BW20" i="1"/>
  <c r="BV20" i="1"/>
  <c r="BU20" i="1"/>
  <c r="BT20" i="1" s="1"/>
  <c r="BR20" i="1"/>
  <c r="BP20" i="1"/>
  <c r="BD20" i="1"/>
  <c r="BC20" i="1"/>
  <c r="BB20" i="1"/>
  <c r="BA20" i="1" s="1"/>
  <c r="AY20" i="1"/>
  <c r="AW20" i="1"/>
  <c r="BF14" i="1"/>
  <c r="BE14" i="1"/>
  <c r="BC14" i="1"/>
  <c r="BA14" i="1"/>
  <c r="AY14" i="1"/>
  <c r="AW14" i="1"/>
  <c r="BF13" i="1"/>
  <c r="BE13" i="1"/>
  <c r="BD13" i="1"/>
  <c r="BC13" i="1" s="1"/>
  <c r="BA13" i="1"/>
  <c r="AY13" i="1"/>
  <c r="AV13" i="1"/>
  <c r="AW13" i="1" s="1"/>
  <c r="BC12" i="1"/>
  <c r="BA12" i="1"/>
  <c r="AY12" i="1"/>
  <c r="AW12" i="1"/>
  <c r="BC11" i="1"/>
  <c r="BA11" i="1"/>
  <c r="AY11" i="1"/>
  <c r="AW11" i="1"/>
  <c r="BC10" i="1"/>
  <c r="BA10" i="1"/>
  <c r="AY10" i="1"/>
  <c r="AW10" i="1"/>
  <c r="BC9" i="1"/>
  <c r="BA9" i="1"/>
  <c r="AY9" i="1"/>
  <c r="AW9" i="1"/>
  <c r="BC8" i="1"/>
  <c r="BA8" i="1"/>
  <c r="AY8" i="1"/>
  <c r="AW8" i="1"/>
  <c r="BD7" i="1"/>
  <c r="BC7" i="1" s="1"/>
  <c r="BA7" i="1"/>
  <c r="AY7" i="1"/>
  <c r="AW7" i="1"/>
  <c r="BD6" i="1"/>
  <c r="BB6" i="1"/>
  <c r="BA6" i="1" s="1"/>
  <c r="AY6" i="1"/>
  <c r="AW6" i="1"/>
  <c r="BD5" i="1"/>
  <c r="BC5" i="1" s="1"/>
  <c r="BA5" i="1"/>
  <c r="AY5" i="1"/>
  <c r="AW5" i="1"/>
  <c r="BD4" i="1"/>
  <c r="BB4" i="1"/>
  <c r="BA4" i="1" s="1"/>
  <c r="AY4" i="1"/>
  <c r="AW4" i="1"/>
  <c r="BE3" i="1"/>
  <c r="BD3" i="1"/>
  <c r="BB3" i="1"/>
  <c r="AY3" i="1"/>
  <c r="AW3" i="1"/>
  <c r="BC3" i="1" l="1"/>
  <c r="BC25" i="1"/>
  <c r="BV24" i="1"/>
  <c r="BV25" i="1"/>
  <c r="BX30" i="1"/>
  <c r="BC4" i="1"/>
  <c r="BA3" i="1"/>
  <c r="BC6" i="1"/>
  <c r="BA21" i="1"/>
  <c r="BV21" i="1"/>
  <c r="BC23" i="1"/>
  <c r="BT23" i="1"/>
  <c r="BE30" i="1"/>
  <c r="AD12" i="1" l="1"/>
  <c r="AC12" i="1"/>
  <c r="AB12" i="1"/>
  <c r="AA12" i="1"/>
  <c r="Z12" i="1"/>
  <c r="Y12" i="1"/>
  <c r="X12" i="1"/>
  <c r="W12" i="1"/>
  <c r="AP12" i="1" s="1"/>
  <c r="I12" i="1"/>
  <c r="H12" i="1"/>
  <c r="G12" i="1"/>
  <c r="F12" i="1"/>
  <c r="E12" i="1"/>
  <c r="D12" i="1"/>
  <c r="C12" i="1"/>
  <c r="B12" i="1"/>
  <c r="U12" i="1" s="1"/>
  <c r="O5" i="7"/>
  <c r="S16" i="5"/>
  <c r="Q16" i="5"/>
  <c r="S15" i="5"/>
  <c r="Q15" i="5"/>
  <c r="S14" i="5"/>
  <c r="Q14" i="5"/>
  <c r="S13" i="5"/>
  <c r="Q13" i="5"/>
  <c r="S11" i="5"/>
  <c r="Q11" i="5"/>
  <c r="S10" i="5"/>
  <c r="Q10" i="5"/>
  <c r="S9" i="5"/>
  <c r="Q9" i="5"/>
  <c r="S8" i="5"/>
  <c r="Q8" i="5"/>
  <c r="S6" i="5"/>
  <c r="Q6" i="5"/>
  <c r="S5" i="5"/>
  <c r="Q5" i="5"/>
  <c r="S4" i="5"/>
  <c r="Q4" i="5"/>
  <c r="S3" i="5"/>
  <c r="Q3" i="5"/>
  <c r="B55" i="1"/>
  <c r="B47" i="1"/>
  <c r="K55" i="1"/>
  <c r="J55" i="1"/>
  <c r="I55" i="1"/>
  <c r="H55" i="1"/>
  <c r="L55" i="1" s="1"/>
  <c r="E55" i="1"/>
  <c r="D55" i="1"/>
  <c r="C55" i="1"/>
  <c r="F55" i="1"/>
  <c r="K54" i="1"/>
  <c r="J54" i="1"/>
  <c r="I54" i="1"/>
  <c r="H54" i="1"/>
  <c r="L54" i="1" s="1"/>
  <c r="E54" i="1"/>
  <c r="D54" i="1"/>
  <c r="C54" i="1"/>
  <c r="B54" i="1"/>
  <c r="F54" i="1" s="1"/>
  <c r="K53" i="1"/>
  <c r="J53" i="1"/>
  <c r="I53" i="1"/>
  <c r="H53" i="1"/>
  <c r="L53" i="1" s="1"/>
  <c r="E53" i="1"/>
  <c r="D53" i="1"/>
  <c r="C53" i="1"/>
  <c r="B53" i="1"/>
  <c r="F53" i="1" s="1"/>
  <c r="N53" i="1" s="1"/>
  <c r="K52" i="1"/>
  <c r="J52" i="1"/>
  <c r="I52" i="1"/>
  <c r="H52" i="1"/>
  <c r="L52" i="1" s="1"/>
  <c r="E52" i="1"/>
  <c r="D52" i="1"/>
  <c r="C52" i="1"/>
  <c r="B52" i="1"/>
  <c r="F52" i="1" s="1"/>
  <c r="N52" i="1" s="1"/>
  <c r="K51" i="1"/>
  <c r="J51" i="1"/>
  <c r="I51" i="1"/>
  <c r="H51" i="1"/>
  <c r="L51" i="1" s="1"/>
  <c r="E51" i="1"/>
  <c r="D51" i="1"/>
  <c r="C51" i="1"/>
  <c r="B51" i="1"/>
  <c r="F51" i="1" s="1"/>
  <c r="N51" i="1" s="1"/>
  <c r="K50" i="1"/>
  <c r="J50" i="1"/>
  <c r="I50" i="1"/>
  <c r="H50" i="1"/>
  <c r="L50" i="1" s="1"/>
  <c r="E50" i="1"/>
  <c r="D50" i="1"/>
  <c r="C50" i="1"/>
  <c r="B50" i="1"/>
  <c r="F50" i="1" s="1"/>
  <c r="N50" i="1" s="1"/>
  <c r="K49" i="1"/>
  <c r="J49" i="1"/>
  <c r="I49" i="1"/>
  <c r="H49" i="1"/>
  <c r="L49" i="1" s="1"/>
  <c r="E49" i="1"/>
  <c r="D49" i="1"/>
  <c r="C49" i="1"/>
  <c r="B49" i="1"/>
  <c r="F49" i="1" s="1"/>
  <c r="N49" i="1" s="1"/>
  <c r="K48" i="1"/>
  <c r="J48" i="1"/>
  <c r="I48" i="1"/>
  <c r="H48" i="1"/>
  <c r="L48" i="1" s="1"/>
  <c r="E48" i="1"/>
  <c r="D48" i="1"/>
  <c r="C48" i="1"/>
  <c r="B48" i="1"/>
  <c r="F48" i="1" s="1"/>
  <c r="N48" i="1" s="1"/>
  <c r="K47" i="1"/>
  <c r="K56" i="1" s="1"/>
  <c r="J47" i="1"/>
  <c r="I47" i="1"/>
  <c r="I56" i="1" s="1"/>
  <c r="H47" i="1"/>
  <c r="L47" i="1" s="1"/>
  <c r="L56" i="1" s="1"/>
  <c r="E47" i="1"/>
  <c r="D47" i="1"/>
  <c r="D56" i="1" s="1"/>
  <c r="C47" i="1"/>
  <c r="C56" i="1" s="1"/>
  <c r="F47" i="1"/>
  <c r="AD41" i="1"/>
  <c r="AC41" i="1"/>
  <c r="AB41" i="1"/>
  <c r="AA41" i="1"/>
  <c r="Z41" i="1"/>
  <c r="Y41" i="1"/>
  <c r="X41" i="1"/>
  <c r="W41" i="1"/>
  <c r="AP41" i="1" s="1"/>
  <c r="I41" i="1"/>
  <c r="H41" i="1"/>
  <c r="G41" i="1"/>
  <c r="F41" i="1"/>
  <c r="E41" i="1"/>
  <c r="D41" i="1"/>
  <c r="C41" i="1"/>
  <c r="B41" i="1"/>
  <c r="U41" i="1" s="1"/>
  <c r="AQ41" i="1" s="1"/>
  <c r="K24" i="1"/>
  <c r="J24" i="1"/>
  <c r="I24" i="1"/>
  <c r="H24" i="1"/>
  <c r="E24" i="1"/>
  <c r="D24" i="1"/>
  <c r="C24" i="1"/>
  <c r="B24" i="1"/>
  <c r="K23" i="1"/>
  <c r="J23" i="1"/>
  <c r="I23" i="1"/>
  <c r="H23" i="1"/>
  <c r="E23" i="1"/>
  <c r="D23" i="1"/>
  <c r="C23" i="1"/>
  <c r="B23" i="1"/>
  <c r="K22" i="1"/>
  <c r="J22" i="1"/>
  <c r="I22" i="1"/>
  <c r="H22" i="1"/>
  <c r="E22" i="1"/>
  <c r="D22" i="1"/>
  <c r="C22" i="1"/>
  <c r="B22" i="1"/>
  <c r="K21" i="1"/>
  <c r="J21" i="1"/>
  <c r="I21" i="1"/>
  <c r="H21" i="1"/>
  <c r="E21" i="1"/>
  <c r="D21" i="1"/>
  <c r="C21" i="1"/>
  <c r="B21" i="1"/>
  <c r="K20" i="1"/>
  <c r="J20" i="1"/>
  <c r="I20" i="1"/>
  <c r="H20" i="1"/>
  <c r="E20" i="1"/>
  <c r="D20" i="1"/>
  <c r="C20" i="1"/>
  <c r="B20" i="1"/>
  <c r="K19" i="1"/>
  <c r="J19" i="1"/>
  <c r="I19" i="1"/>
  <c r="H19" i="1"/>
  <c r="E19" i="1"/>
  <c r="D19" i="1"/>
  <c r="C19" i="1"/>
  <c r="B19" i="1"/>
  <c r="K18" i="1"/>
  <c r="J18" i="1"/>
  <c r="I18" i="1"/>
  <c r="H18" i="1"/>
  <c r="E18" i="1"/>
  <c r="D18" i="1"/>
  <c r="C18" i="1"/>
  <c r="B18" i="1"/>
  <c r="K17" i="1"/>
  <c r="K25" i="1" s="1"/>
  <c r="J17" i="1"/>
  <c r="I17" i="1"/>
  <c r="I25" i="1" s="1"/>
  <c r="H17" i="1"/>
  <c r="E17" i="1"/>
  <c r="D17" i="1"/>
  <c r="D25" i="1" s="1"/>
  <c r="C17" i="1"/>
  <c r="C25" i="1" s="1"/>
  <c r="B17" i="1"/>
  <c r="N54" i="1" l="1"/>
  <c r="N55" i="1"/>
  <c r="AQ12" i="1"/>
  <c r="AT3" i="1" s="1"/>
  <c r="AU3" i="1" s="1"/>
  <c r="J56" i="1"/>
  <c r="E56" i="1"/>
  <c r="N47" i="1"/>
  <c r="F56" i="1"/>
  <c r="N56" i="1" s="1"/>
  <c r="B56" i="1"/>
  <c r="H56" i="1"/>
  <c r="F17" i="1"/>
  <c r="L18" i="1"/>
  <c r="L19" i="1"/>
  <c r="L20" i="1"/>
  <c r="F21" i="1"/>
  <c r="F22" i="1"/>
  <c r="L22" i="1"/>
  <c r="F23" i="1"/>
  <c r="L23" i="1"/>
  <c r="F24" i="1"/>
  <c r="L24" i="1"/>
  <c r="L17" i="1"/>
  <c r="F19" i="1"/>
  <c r="F20" i="1"/>
  <c r="L21" i="1"/>
  <c r="B25" i="1"/>
  <c r="AT20" i="1" s="1"/>
  <c r="AU20" i="1" s="1"/>
  <c r="AS34" i="1" s="1"/>
  <c r="J25" i="1"/>
  <c r="E25" i="1"/>
  <c r="H25" i="1"/>
  <c r="BM20" i="1" s="1"/>
  <c r="BN20" i="1" s="1"/>
  <c r="F18" i="1"/>
  <c r="N18" i="1" l="1"/>
  <c r="N20" i="1"/>
  <c r="N19" i="1"/>
  <c r="N24" i="1"/>
  <c r="N22" i="1"/>
  <c r="N21" i="1"/>
  <c r="N17" i="1"/>
  <c r="L25" i="1"/>
  <c r="N23" i="1"/>
  <c r="F25" i="1"/>
  <c r="N25" i="1" l="1"/>
</calcChain>
</file>

<file path=xl/sharedStrings.xml><?xml version="1.0" encoding="utf-8"?>
<sst xmlns="http://schemas.openxmlformats.org/spreadsheetml/2006/main" count="7976" uniqueCount="2156">
  <si>
    <t>DISCHARGED                                        Cargo Visits 01.01.2021/01.31.2021                      LOADED</t>
  </si>
  <si>
    <t>Description</t>
  </si>
  <si>
    <t>20E</t>
  </si>
  <si>
    <t>20F</t>
  </si>
  <si>
    <t>40E</t>
  </si>
  <si>
    <t>40F</t>
  </si>
  <si>
    <t>TS20E</t>
  </si>
  <si>
    <t>TS20F</t>
  </si>
  <si>
    <t>TS40E</t>
  </si>
  <si>
    <t>TS40F</t>
  </si>
  <si>
    <t>RS20</t>
  </si>
  <si>
    <t>RS40</t>
  </si>
  <si>
    <t>PC20</t>
  </si>
  <si>
    <t>PC40</t>
  </si>
  <si>
    <t>OL20</t>
  </si>
  <si>
    <t>OL40</t>
  </si>
  <si>
    <t>SH20</t>
  </si>
  <si>
    <t>SH40</t>
  </si>
  <si>
    <t>OVL20</t>
  </si>
  <si>
    <t>OVL40</t>
  </si>
  <si>
    <t>Other</t>
  </si>
  <si>
    <t>TOTAL</t>
  </si>
  <si>
    <t>CMASXM CMA-CGM</t>
  </si>
  <si>
    <t>CMASXM MARFRET</t>
  </si>
  <si>
    <t>MAR MarSea Services NV</t>
  </si>
  <si>
    <t>SAG SAGA Transport Service</t>
  </si>
  <si>
    <t>SXCUTC King Ocean Services</t>
  </si>
  <si>
    <t>SXCUTC SEABOARD MARINE LINES</t>
  </si>
  <si>
    <t>TSCNV Caribtrans N.V.</t>
  </si>
  <si>
    <t>TSCNV TROPICAL SHIPPING COMPANY</t>
  </si>
  <si>
    <t>** TOTAL **</t>
  </si>
  <si>
    <t>Total Teus</t>
  </si>
  <si>
    <t>DISCHARGED                                        Cargo Visits 01.01.2020/01.31.2020                      LOADED</t>
  </si>
  <si>
    <t>Agent unkown SAGA Transport Service</t>
  </si>
  <si>
    <t>Agent unkown St. Maarten Port Authority NV</t>
  </si>
  <si>
    <t>MAR SEABOARD MARINE LINES</t>
  </si>
  <si>
    <t>SXINTE MARFRET</t>
  </si>
  <si>
    <t xml:space="preserve"> Cargo Visits 01.01.2020/01.31.2020       </t>
  </si>
  <si>
    <t>Import</t>
  </si>
  <si>
    <t>Export</t>
  </si>
  <si>
    <t>Total</t>
  </si>
  <si>
    <t>In transit</t>
  </si>
  <si>
    <t>Full</t>
  </si>
  <si>
    <t>Empty</t>
  </si>
  <si>
    <t>Local</t>
  </si>
  <si>
    <t>In full</t>
  </si>
  <si>
    <t>In empty</t>
  </si>
  <si>
    <t>Out full</t>
  </si>
  <si>
    <t>Out empty</t>
  </si>
  <si>
    <t>Transit</t>
  </si>
  <si>
    <t>Teus</t>
  </si>
  <si>
    <t xml:space="preserve"> Cargo Visits 01.01.2021/01.31.2021</t>
  </si>
  <si>
    <t>Vessel calls 01.01.2021/01.31.2021</t>
  </si>
  <si>
    <t>VisitNr</t>
  </si>
  <si>
    <t>Mod</t>
  </si>
  <si>
    <t>ID</t>
  </si>
  <si>
    <t>Length</t>
  </si>
  <si>
    <t>GRT</t>
  </si>
  <si>
    <t>ADA IN</t>
  </si>
  <si>
    <t>ATA IN</t>
  </si>
  <si>
    <t>ADD OUT</t>
  </si>
  <si>
    <t>ATD OUT</t>
  </si>
  <si>
    <t>Dur. h.mm</t>
  </si>
  <si>
    <t>Status</t>
  </si>
  <si>
    <t>Cust</t>
  </si>
  <si>
    <t>Regno</t>
  </si>
  <si>
    <t>Location</t>
  </si>
  <si>
    <t>CRN</t>
  </si>
  <si>
    <t>Arr. Draft</t>
  </si>
  <si>
    <t>Services</t>
  </si>
  <si>
    <t>Brief description</t>
  </si>
  <si>
    <t>Carrier</t>
  </si>
  <si>
    <t>Ref. IN</t>
  </si>
  <si>
    <t>Ref. OUT</t>
  </si>
  <si>
    <t>CallSign</t>
  </si>
  <si>
    <t>Last port</t>
  </si>
  <si>
    <t>Next port</t>
  </si>
  <si>
    <t>VS (CO)</t>
  </si>
  <si>
    <t>CMACDFR</t>
  </si>
  <si>
    <t>DOUCE FRANCE</t>
  </si>
  <si>
    <t>01.01.2021</t>
  </si>
  <si>
    <t>8h:05m</t>
  </si>
  <si>
    <t>EXE</t>
  </si>
  <si>
    <t>CMA/MRF</t>
  </si>
  <si>
    <t>CA-N</t>
  </si>
  <si>
    <t>SX210478</t>
  </si>
  <si>
    <t>CLE DEP DOC HAR LAUI LAUO PILI PILO PLU</t>
  </si>
  <si>
    <t>0RT7ZS1MA</t>
  </si>
  <si>
    <t>FMMZ</t>
  </si>
  <si>
    <t>LE HAVRE. FR</t>
  </si>
  <si>
    <t>PORT OF SPAIN. TT</t>
  </si>
  <si>
    <t>VS (RO)</t>
  </si>
  <si>
    <t>CMACMIM</t>
  </si>
  <si>
    <t>MIMER</t>
  </si>
  <si>
    <t>3h:13m</t>
  </si>
  <si>
    <t>CMA</t>
  </si>
  <si>
    <t>CA-RN</t>
  </si>
  <si>
    <t>SX210489</t>
  </si>
  <si>
    <t>CLE DEP DOC HAR MOO PILI PILO</t>
  </si>
  <si>
    <t>0AH3LR1MA</t>
  </si>
  <si>
    <t>OIZX</t>
  </si>
  <si>
    <t>GUADELOUPE</t>
  </si>
  <si>
    <t>ST. BARTHS</t>
  </si>
  <si>
    <t>VS (CR)</t>
  </si>
  <si>
    <t>CARLEG</t>
  </si>
  <si>
    <t>CARNIVAL LEGEND</t>
  </si>
  <si>
    <t>01.02.2021</t>
  </si>
  <si>
    <t>01.04.2021</t>
  </si>
  <si>
    <t>CLO</t>
  </si>
  <si>
    <t>USCACL</t>
  </si>
  <si>
    <t>SIMPSONBAY</t>
  </si>
  <si>
    <t>SX210533</t>
  </si>
  <si>
    <t>ACF ANN CLE CPF DEP DOC HAR HSF LAUI LAUO PILI PILO SHO</t>
  </si>
  <si>
    <t>CARNIVAL C</t>
  </si>
  <si>
    <t>LE20201222014</t>
  </si>
  <si>
    <t>9HA3667</t>
  </si>
  <si>
    <t>AT SEA</t>
  </si>
  <si>
    <t>ST. EUSTATIUS</t>
  </si>
  <si>
    <t>01.03.2021</t>
  </si>
  <si>
    <t>11h:52m</t>
  </si>
  <si>
    <t>SX210490</t>
  </si>
  <si>
    <t>ANN CLE DEP DOC HAR MOO PILI PILO SHO</t>
  </si>
  <si>
    <t>TORTOLA</t>
  </si>
  <si>
    <t>VS (MEY)</t>
  </si>
  <si>
    <t>ECSTASEA01</t>
  </si>
  <si>
    <t>ECSTASEA</t>
  </si>
  <si>
    <t>01.05.2021</t>
  </si>
  <si>
    <t>2d:23h:40m</t>
  </si>
  <si>
    <t>SXDOMA</t>
  </si>
  <si>
    <t>733751 / 1008102</t>
  </si>
  <si>
    <t>WJ-N</t>
  </si>
  <si>
    <t>SX210454</t>
  </si>
  <si>
    <t>ANN AYF CLE DEP DOC FUEL GARB HAR LIG PILI PILO SHI</t>
  </si>
  <si>
    <t>FUEL BUNKERS</t>
  </si>
  <si>
    <t>ZCYS8</t>
  </si>
  <si>
    <t>LAS PALMAS</t>
  </si>
  <si>
    <t>NASSAU</t>
  </si>
  <si>
    <t>VS (TU)</t>
  </si>
  <si>
    <t>SXLOGLO</t>
  </si>
  <si>
    <t>STATIA GLORY</t>
  </si>
  <si>
    <t>GTITER</t>
  </si>
  <si>
    <t>CA-M</t>
  </si>
  <si>
    <t>SX210547</t>
  </si>
  <si>
    <t>ANN CLE DEP DOC HAR PILI PILO SHI</t>
  </si>
  <si>
    <t>VS21586</t>
  </si>
  <si>
    <t>VS (BA)</t>
  </si>
  <si>
    <t>STATFAC</t>
  </si>
  <si>
    <t>STATIA FACTOR</t>
  </si>
  <si>
    <t>SX210548</t>
  </si>
  <si>
    <t>ANN BUN CLE DEP DOC HAR PILI PILO SHI</t>
  </si>
  <si>
    <t>VS20295</t>
  </si>
  <si>
    <t>TROPJEW</t>
  </si>
  <si>
    <t>TROPIC JEWEL</t>
  </si>
  <si>
    <t>7h:05m</t>
  </si>
  <si>
    <t>TSC/CBT</t>
  </si>
  <si>
    <t>SX210481</t>
  </si>
  <si>
    <t>CLE DEP DOC HAR PILI PILO PLU</t>
  </si>
  <si>
    <t>J8QX9</t>
  </si>
  <si>
    <t>ST. CROIX</t>
  </si>
  <si>
    <t>PORT OF PALM BEACH</t>
  </si>
  <si>
    <t>BERNAIR</t>
  </si>
  <si>
    <t>CONTSHIP AIR</t>
  </si>
  <si>
    <t>6h:09m</t>
  </si>
  <si>
    <t>SML/KOS</t>
  </si>
  <si>
    <t>CA-S</t>
  </si>
  <si>
    <t>SX210486</t>
  </si>
  <si>
    <t>CLE DEP DOC HAR LAUI LAUO LIG PILI PILO</t>
  </si>
  <si>
    <t>193-NB</t>
  </si>
  <si>
    <t>A8JG7</t>
  </si>
  <si>
    <t>PORT OF SPAIN</t>
  </si>
  <si>
    <t>RIO HAINA</t>
  </si>
  <si>
    <t>CUTCADM</t>
  </si>
  <si>
    <t>ADMIRAL PRIDE</t>
  </si>
  <si>
    <t>6h:44m</t>
  </si>
  <si>
    <t>KOS</t>
  </si>
  <si>
    <t>SX210488</t>
  </si>
  <si>
    <t>CLE DEP DOC HAR LIG PILI PILO</t>
  </si>
  <si>
    <t>030121N</t>
  </si>
  <si>
    <t>030121S</t>
  </si>
  <si>
    <t>5VFH5</t>
  </si>
  <si>
    <t>TORTOLLA</t>
  </si>
  <si>
    <t>TROPUNI</t>
  </si>
  <si>
    <t>TROPIC UNITY</t>
  </si>
  <si>
    <t>6h:28m</t>
  </si>
  <si>
    <t>SX210482</t>
  </si>
  <si>
    <t>CLE DEP DOC HAR LIG PILI PILO PLU</t>
  </si>
  <si>
    <t>J8PE4</t>
  </si>
  <si>
    <t>ST.THOMAS</t>
  </si>
  <si>
    <t>ANTIGUA</t>
  </si>
  <si>
    <t>SYMPHONY</t>
  </si>
  <si>
    <t>1d:16h:40m</t>
  </si>
  <si>
    <t>SXBWAY</t>
  </si>
  <si>
    <t>WJ-W</t>
  </si>
  <si>
    <t>SX210480</t>
  </si>
  <si>
    <t>AYF CLE DEP DOC FUEL HAR LIG PILI PILO</t>
  </si>
  <si>
    <t>ZGEP2</t>
  </si>
  <si>
    <t>ST MARTIN</t>
  </si>
  <si>
    <t>ST BARTHS</t>
  </si>
  <si>
    <t>BERNFAB</t>
  </si>
  <si>
    <t>AS FABRIZIA</t>
  </si>
  <si>
    <t>9h:49m</t>
  </si>
  <si>
    <t>SX210491</t>
  </si>
  <si>
    <t>CLE DEP DOC HAR LAUI LAUO LIG PILI PILO PLU</t>
  </si>
  <si>
    <t>177-SB</t>
  </si>
  <si>
    <t>CQIU3</t>
  </si>
  <si>
    <t>PORT EVERGLADES</t>
  </si>
  <si>
    <t>ST. KITTS</t>
  </si>
  <si>
    <t>VS (II)</t>
  </si>
  <si>
    <t>NWFDOLI</t>
  </si>
  <si>
    <t>DONA LILA</t>
  </si>
  <si>
    <t>NWF</t>
  </si>
  <si>
    <t>II</t>
  </si>
  <si>
    <t>SX210494</t>
  </si>
  <si>
    <t>CLE DEP DOC HAR PILI PILO</t>
  </si>
  <si>
    <t>VS31750</t>
  </si>
  <si>
    <t>GUYANA</t>
  </si>
  <si>
    <t>VS (MY)</t>
  </si>
  <si>
    <t>ULYSSES02</t>
  </si>
  <si>
    <t>ULYSSES</t>
  </si>
  <si>
    <t>13h:32m</t>
  </si>
  <si>
    <t>CPS-SW</t>
  </si>
  <si>
    <t>SX210538</t>
  </si>
  <si>
    <t>AYF CLE DEP DOC GARB HAR LIG PILI PILO</t>
  </si>
  <si>
    <t>ZGGB8</t>
  </si>
  <si>
    <t>SIMPSON BAY</t>
  </si>
  <si>
    <t>VS (CA)</t>
  </si>
  <si>
    <t>NWFICS</t>
  </si>
  <si>
    <t>ICS OCEANUS</t>
  </si>
  <si>
    <t>SXCEMC</t>
  </si>
  <si>
    <t>SX210477</t>
  </si>
  <si>
    <t>C6DZ5</t>
  </si>
  <si>
    <t>CURACAO</t>
  </si>
  <si>
    <t>COLUMBIA</t>
  </si>
  <si>
    <t>CMACPAC</t>
  </si>
  <si>
    <t>PACON</t>
  </si>
  <si>
    <t>11h:10m</t>
  </si>
  <si>
    <t>SX210487</t>
  </si>
  <si>
    <t>0UA7MN1MA</t>
  </si>
  <si>
    <t>V7IU2</t>
  </si>
  <si>
    <t>RIO HAINA. DO</t>
  </si>
  <si>
    <t>CANADA</t>
  </si>
  <si>
    <t>SAGACHI</t>
  </si>
  <si>
    <t>MIDNIGHT CHIEF</t>
  </si>
  <si>
    <t>SAG</t>
  </si>
  <si>
    <t>SX210509</t>
  </si>
  <si>
    <t>CLE CTFI CTFO DEP DOC HAR MOO PILI PILO</t>
  </si>
  <si>
    <t>HO-4358</t>
  </si>
  <si>
    <t>ANGUILLA</t>
  </si>
  <si>
    <t>GALIS BAY</t>
  </si>
  <si>
    <t>SEASOJ</t>
  </si>
  <si>
    <t>SEABOURN SOJOURN</t>
  </si>
  <si>
    <t>SEA</t>
  </si>
  <si>
    <t>GREATBAY</t>
  </si>
  <si>
    <t>SX210611</t>
  </si>
  <si>
    <t>ACF ANN CLE CPF DEP DOC HAR HSF LAUI LAUO PILI PILO</t>
  </si>
  <si>
    <t>DROP OFF ONE</t>
  </si>
  <si>
    <t>SOJ210103</t>
  </si>
  <si>
    <t>C6YA5</t>
  </si>
  <si>
    <t>GIBRALTAR</t>
  </si>
  <si>
    <t>VS (TA)</t>
  </si>
  <si>
    <t>ASCLPAN</t>
  </si>
  <si>
    <t>PANDA PG</t>
  </si>
  <si>
    <t>ASCL</t>
  </si>
  <si>
    <t>COLEBAY</t>
  </si>
  <si>
    <t>SX210622</t>
  </si>
  <si>
    <t>ANN ANREQ CLE DEP HAR PILI PILO</t>
  </si>
  <si>
    <t>VS30947</t>
  </si>
  <si>
    <t>CMACCED</t>
  </si>
  <si>
    <t>CEDRIC K</t>
  </si>
  <si>
    <t>11h:58m</t>
  </si>
  <si>
    <t>SX210510</t>
  </si>
  <si>
    <t>ANN CLE DEP DOC HAR LAUI LAUO PILI PILO SHI</t>
  </si>
  <si>
    <t>0LW3JR1MA</t>
  </si>
  <si>
    <t>3FTL3</t>
  </si>
  <si>
    <t>SAN JUAN. PR</t>
  </si>
  <si>
    <t>ST JOHNS. AG</t>
  </si>
  <si>
    <t>MARSORI</t>
  </si>
  <si>
    <t>ORION</t>
  </si>
  <si>
    <t>8h:53m</t>
  </si>
  <si>
    <t>MAR</t>
  </si>
  <si>
    <t>SX210479</t>
  </si>
  <si>
    <t>5VAG7</t>
  </si>
  <si>
    <t>GALUSBAY</t>
  </si>
  <si>
    <t>SABA</t>
  </si>
  <si>
    <t>ASCLLUC</t>
  </si>
  <si>
    <t>LUCY PG</t>
  </si>
  <si>
    <t>01.06.2021</t>
  </si>
  <si>
    <t>SX210552</t>
  </si>
  <si>
    <t>ANC ANN CLE DEP HAR LAUI PILI PILO SHI THRJET</t>
  </si>
  <si>
    <t>VS25251</t>
  </si>
  <si>
    <t>POINT A PIERRE</t>
  </si>
  <si>
    <t>ST. LUCIA</t>
  </si>
  <si>
    <t>10h:32m</t>
  </si>
  <si>
    <t>SX210493</t>
  </si>
  <si>
    <t>CLE DEP DOC HAR LIG MOO PILI PILO</t>
  </si>
  <si>
    <t>ST. THOMAS</t>
  </si>
  <si>
    <t>SEGIMAR</t>
  </si>
  <si>
    <t>MARIMBA</t>
  </si>
  <si>
    <t>12h:56m</t>
  </si>
  <si>
    <t>SXSMCO</t>
  </si>
  <si>
    <t>SKN1002799</t>
  </si>
  <si>
    <t>CA-RS</t>
  </si>
  <si>
    <t>SX210497</t>
  </si>
  <si>
    <t>V4DD3</t>
  </si>
  <si>
    <t>MONTSERRAT</t>
  </si>
  <si>
    <t>SEGICTC</t>
  </si>
  <si>
    <t>CTCO2404</t>
  </si>
  <si>
    <t>SKN1002348</t>
  </si>
  <si>
    <t>SX210602</t>
  </si>
  <si>
    <t>SAGAMEL</t>
  </si>
  <si>
    <t>MELINA</t>
  </si>
  <si>
    <t>01.10.2021</t>
  </si>
  <si>
    <t>SX210646</t>
  </si>
  <si>
    <t>ANN CLE CTFI CTFO DEP DOC GAFO GEWO HAR MOO PILI PILO SHI SHO</t>
  </si>
  <si>
    <t>WILL BE ON A</t>
  </si>
  <si>
    <t>YYKL</t>
  </si>
  <si>
    <t>ST EUSTATIUS</t>
  </si>
  <si>
    <t>01.08.2021</t>
  </si>
  <si>
    <t>SX210668</t>
  </si>
  <si>
    <t>ANC ANN CLE DEP HAR LAUI PILI PILO SHI</t>
  </si>
  <si>
    <t>ISLLADK</t>
  </si>
  <si>
    <t>ADDIE K</t>
  </si>
  <si>
    <t>01.07.2021</t>
  </si>
  <si>
    <t>VIS</t>
  </si>
  <si>
    <t>SX210644</t>
  </si>
  <si>
    <t>CARGO</t>
  </si>
  <si>
    <t>J8AM7</t>
  </si>
  <si>
    <t>VS (FI)</t>
  </si>
  <si>
    <t>NS033</t>
  </si>
  <si>
    <t>NAVIGATOR</t>
  </si>
  <si>
    <t>SMPA</t>
  </si>
  <si>
    <t>SX210688</t>
  </si>
  <si>
    <t>CLE DEP HAR PILI PILO</t>
  </si>
  <si>
    <t>VS21483</t>
  </si>
  <si>
    <t>NWFELIC</t>
  </si>
  <si>
    <t>ELIZABETH C.</t>
  </si>
  <si>
    <t>01.09.2021</t>
  </si>
  <si>
    <t>SX210686</t>
  </si>
  <si>
    <t>ANN CLE DEP DOC HAR PILI PILO SHI SHO</t>
  </si>
  <si>
    <t>BRIDGETTE</t>
  </si>
  <si>
    <t>NS 021</t>
  </si>
  <si>
    <t>SX210730</t>
  </si>
  <si>
    <t>VS26722</t>
  </si>
  <si>
    <t>01.16.2021</t>
  </si>
  <si>
    <t>SX210685</t>
  </si>
  <si>
    <t>ACF ANN CLE CPF DEP DOC HAR HSF LAUI LAUO PILI PILO SHO WAT</t>
  </si>
  <si>
    <t>LE20210105014</t>
  </si>
  <si>
    <t>RCLBRI</t>
  </si>
  <si>
    <t>BRILLIANCE OF THE SEAS</t>
  </si>
  <si>
    <t>RCL</t>
  </si>
  <si>
    <t>CPS-NW</t>
  </si>
  <si>
    <t>SX210639</t>
  </si>
  <si>
    <t>ACF CLE CPF DEP DOC HAR HSF LAUI LAUO PILI PILO</t>
  </si>
  <si>
    <t>RCLADV</t>
  </si>
  <si>
    <t>ADVENTURE OF THE SEAS</t>
  </si>
  <si>
    <t>CPS-SE</t>
  </si>
  <si>
    <t>SX210640</t>
  </si>
  <si>
    <t>ROYAL CARI</t>
  </si>
  <si>
    <t>C6SA3</t>
  </si>
  <si>
    <t>VS (PV)</t>
  </si>
  <si>
    <t>CAREXP</t>
  </si>
  <si>
    <t>CARIBBEAN EXPLORER II</t>
  </si>
  <si>
    <t>SX210755</t>
  </si>
  <si>
    <t>CLE CPF DEP HAR PILI PILO</t>
  </si>
  <si>
    <t>VS20315</t>
  </si>
  <si>
    <t>SXLOSUN</t>
  </si>
  <si>
    <t>STATIA SUNRISE</t>
  </si>
  <si>
    <t>SX210721</t>
  </si>
  <si>
    <t>CLE DEP DOC HAR LIG PILI PILO SHI</t>
  </si>
  <si>
    <t>VS21587</t>
  </si>
  <si>
    <t>STATVIC</t>
  </si>
  <si>
    <t>STATIA VICTORY</t>
  </si>
  <si>
    <t>SX210722</t>
  </si>
  <si>
    <t>BUN CLE DEP DOC HAR LIG PILI PILO</t>
  </si>
  <si>
    <t>VS20323</t>
  </si>
  <si>
    <t>ASCLDAN</t>
  </si>
  <si>
    <t>DANIEL B</t>
  </si>
  <si>
    <t>SX210709</t>
  </si>
  <si>
    <t>ANC ANN ANREQ CLE DEP HAR LAUI PILI PILO SHI</t>
  </si>
  <si>
    <t>SX210717</t>
  </si>
  <si>
    <t>STATSAL</t>
  </si>
  <si>
    <t>STATIA SALUTE</t>
  </si>
  <si>
    <t>SX210718</t>
  </si>
  <si>
    <t>ANN CLE DEP HAR PILI PILO</t>
  </si>
  <si>
    <t>VS20321</t>
  </si>
  <si>
    <t>SX210748</t>
  </si>
  <si>
    <t>NEVIS</t>
  </si>
  <si>
    <t>RCLGRA</t>
  </si>
  <si>
    <t>GRANDEUR OF THE SEAS</t>
  </si>
  <si>
    <t>SX210728</t>
  </si>
  <si>
    <t>C6SE3</t>
  </si>
  <si>
    <t>ST. KITTS &amp; NEVIS</t>
  </si>
  <si>
    <t>VS (SY)</t>
  </si>
  <si>
    <t>KATHERINE</t>
  </si>
  <si>
    <t>01.13.2021</t>
  </si>
  <si>
    <t>3d:17h:25m</t>
  </si>
  <si>
    <t>ANSEGI</t>
  </si>
  <si>
    <t>SX210760</t>
  </si>
  <si>
    <t>X</t>
  </si>
  <si>
    <t>VS (CC)</t>
  </si>
  <si>
    <t>INTECYM</t>
  </si>
  <si>
    <t>CYMBIDIUM</t>
  </si>
  <si>
    <t>SXINTE</t>
  </si>
  <si>
    <t>SX210603</t>
  </si>
  <si>
    <t>C6DM7</t>
  </si>
  <si>
    <t>DOMINICA</t>
  </si>
  <si>
    <t>TROPISL</t>
  </si>
  <si>
    <t>TROPIC ISLAND</t>
  </si>
  <si>
    <t>14h:40m</t>
  </si>
  <si>
    <t>SX210618</t>
  </si>
  <si>
    <t>ANN CLE DEP DOC HAR LIG PILI PILO PLU SHO</t>
  </si>
  <si>
    <t>J8QX8</t>
  </si>
  <si>
    <t>ST.CROIX</t>
  </si>
  <si>
    <t>SXLOEXP</t>
  </si>
  <si>
    <t>STATIA EXPRESS</t>
  </si>
  <si>
    <t>01.11.2021</t>
  </si>
  <si>
    <t>1d:18h:05m</t>
  </si>
  <si>
    <t>SX210791</t>
  </si>
  <si>
    <t>ANN CLE DEP DOC HAR LIG PILI PILO SHI SHO</t>
  </si>
  <si>
    <t>VS25256</t>
  </si>
  <si>
    <t>SX210792</t>
  </si>
  <si>
    <t>ANN BUN CLE DEP DOC HAR LIG PILI PILO SHI SHO</t>
  </si>
  <si>
    <t>TROPCAR</t>
  </si>
  <si>
    <t>TROPIC CARIB</t>
  </si>
  <si>
    <t>15h:15m</t>
  </si>
  <si>
    <t>SX210619</t>
  </si>
  <si>
    <t>J8PE3</t>
  </si>
  <si>
    <t>ASCLEVI</t>
  </si>
  <si>
    <t>EVIE PG</t>
  </si>
  <si>
    <t>SX210750</t>
  </si>
  <si>
    <t>ANC CLE DEP HAR LAUI LAUO PILI PILO THR</t>
  </si>
  <si>
    <t>MVV4</t>
  </si>
  <si>
    <t>CAYMAN</t>
  </si>
  <si>
    <t>5h:01m</t>
  </si>
  <si>
    <t>SX210723</t>
  </si>
  <si>
    <t>CLE DEP DOC HAR MOO PILI PILO SHI</t>
  </si>
  <si>
    <t>0AH3MR1MA</t>
  </si>
  <si>
    <t>BERNART</t>
  </si>
  <si>
    <t>ARTEMIS</t>
  </si>
  <si>
    <t>12h:46m</t>
  </si>
  <si>
    <t>SX210690</t>
  </si>
  <si>
    <t>183-SB</t>
  </si>
  <si>
    <t>YLPT</t>
  </si>
  <si>
    <t>SAGACHR</t>
  </si>
  <si>
    <t>CAPT. CHRISSY</t>
  </si>
  <si>
    <t>SK075086</t>
  </si>
  <si>
    <t>SX210735</t>
  </si>
  <si>
    <t>CLE CTFI CTFO DEP DOC GAFO HAR LIG PILI PILO PLU</t>
  </si>
  <si>
    <t>V4DW</t>
  </si>
  <si>
    <t>SXLOREL</t>
  </si>
  <si>
    <t>STATIA RELIANT</t>
  </si>
  <si>
    <t>SX210659</t>
  </si>
  <si>
    <t>VS29485</t>
  </si>
  <si>
    <t>STATNAV</t>
  </si>
  <si>
    <t>STATIA NAVIGATOR</t>
  </si>
  <si>
    <t>SX210789</t>
  </si>
  <si>
    <t>VS20279</t>
  </si>
  <si>
    <t>NWFTRAN</t>
  </si>
  <si>
    <t>TRINITY TRANSPORTER</t>
  </si>
  <si>
    <t>01.12.2021</t>
  </si>
  <si>
    <t>SX210796</t>
  </si>
  <si>
    <t>J8QB2</t>
  </si>
  <si>
    <t>MARTINIQUE</t>
  </si>
  <si>
    <t>NWFTRAD</t>
  </si>
  <si>
    <t>TRINITY TRADEWINDS</t>
  </si>
  <si>
    <t>SX210795</t>
  </si>
  <si>
    <t>J8QG4</t>
  </si>
  <si>
    <t>5h:28m</t>
  </si>
  <si>
    <t>SX210736</t>
  </si>
  <si>
    <t>CLE DEP DOC HAR LAUI LIG PILI PILO</t>
  </si>
  <si>
    <t>0LW3KR1MA</t>
  </si>
  <si>
    <t>SX210815</t>
  </si>
  <si>
    <t>CLE CTFI CTFO DEP DOC HAR PILI PILO</t>
  </si>
  <si>
    <t>SXLOCUL</t>
  </si>
  <si>
    <t>CULLODEN</t>
  </si>
  <si>
    <t>4h:40m</t>
  </si>
  <si>
    <t>SXLOMO</t>
  </si>
  <si>
    <t>SX210790</t>
  </si>
  <si>
    <t>J8QA2</t>
  </si>
  <si>
    <t>5h:25m</t>
  </si>
  <si>
    <t>SX210689</t>
  </si>
  <si>
    <t>110121N</t>
  </si>
  <si>
    <t>110121S</t>
  </si>
  <si>
    <t>VS (MB)</t>
  </si>
  <si>
    <t>SXONVAN</t>
  </si>
  <si>
    <t>VANUATU</t>
  </si>
  <si>
    <t>01.15.2021</t>
  </si>
  <si>
    <t>SXONDO</t>
  </si>
  <si>
    <t>FL108044301</t>
  </si>
  <si>
    <t>SX210847</t>
  </si>
  <si>
    <t>PLEASURE CRA</t>
  </si>
  <si>
    <t>PUERTO RICO</t>
  </si>
  <si>
    <t>8h:06m</t>
  </si>
  <si>
    <t>SX210606</t>
  </si>
  <si>
    <t>GALISBAY</t>
  </si>
  <si>
    <t>CMACICE</t>
  </si>
  <si>
    <t>CONTSHIP ICE</t>
  </si>
  <si>
    <t>9h:02m</t>
  </si>
  <si>
    <t>SX210637</t>
  </si>
  <si>
    <t>0UA7ON1MA</t>
  </si>
  <si>
    <t>5BDU5</t>
  </si>
  <si>
    <t>RIO HAINA. DOM.REP.</t>
  </si>
  <si>
    <t>ST. JOHN, CANADA</t>
  </si>
  <si>
    <t>WORLDCAT01</t>
  </si>
  <si>
    <t>HAWKS NEST</t>
  </si>
  <si>
    <t>DL6193AL</t>
  </si>
  <si>
    <t>SX210844</t>
  </si>
  <si>
    <t>ST. MAARTEN</t>
  </si>
  <si>
    <t>SOLAHEN</t>
  </si>
  <si>
    <t>HENRIETTA PG</t>
  </si>
  <si>
    <t>SX210826</t>
  </si>
  <si>
    <t>ANC CLE DEP HAR LAUI PILI PILO THRULG</t>
  </si>
  <si>
    <t>VSNN6</t>
  </si>
  <si>
    <t>CMACREG</t>
  </si>
  <si>
    <t>REGULA</t>
  </si>
  <si>
    <t>8h:00m</t>
  </si>
  <si>
    <t>SX210731</t>
  </si>
  <si>
    <t>0FY09S1MA</t>
  </si>
  <si>
    <t>5BNF2</t>
  </si>
  <si>
    <t>CHRISTIANSTED. VI</t>
  </si>
  <si>
    <t>KINGSTON, JAMAICA</t>
  </si>
  <si>
    <t>TROPLIS</t>
  </si>
  <si>
    <t>TROPIC LISSETTE</t>
  </si>
  <si>
    <t>5h:41m</t>
  </si>
  <si>
    <t>SX210805</t>
  </si>
  <si>
    <t>J8QY1</t>
  </si>
  <si>
    <t>HALIFAX, CANADA</t>
  </si>
  <si>
    <t>4h:38m</t>
  </si>
  <si>
    <t>SX210737</t>
  </si>
  <si>
    <t>ASCLCOS</t>
  </si>
  <si>
    <t>COSIMA PG</t>
  </si>
  <si>
    <t>747532/ 9857822</t>
  </si>
  <si>
    <t>SX210814</t>
  </si>
  <si>
    <t>ANC CLE DEP HAR PILI PILO THRJET</t>
  </si>
  <si>
    <t>TRINIDAD</t>
  </si>
  <si>
    <t>QUEENMIRI</t>
  </si>
  <si>
    <t>QUEEN MIRI</t>
  </si>
  <si>
    <t>2d:20h:15m</t>
  </si>
  <si>
    <t>SX210821</t>
  </si>
  <si>
    <t>AYF CLE DEP DOC FUEL GARB HAR LIG PILI PILO</t>
  </si>
  <si>
    <t>V7ME2</t>
  </si>
  <si>
    <t>SBSWOO</t>
  </si>
  <si>
    <t>WOOREE</t>
  </si>
  <si>
    <t>9h:35m</t>
  </si>
  <si>
    <t>SBS</t>
  </si>
  <si>
    <t>7606035 / SKN1003440</t>
  </si>
  <si>
    <t>SX210862</t>
  </si>
  <si>
    <t>V4XE3</t>
  </si>
  <si>
    <t>SBSCTC</t>
  </si>
  <si>
    <t>SX210863</t>
  </si>
  <si>
    <t>CLE DEP DOC GEWI HAR LIG PILI PILO</t>
  </si>
  <si>
    <t>VS27227</t>
  </si>
  <si>
    <t>01.18.2021</t>
  </si>
  <si>
    <t>4d:8h:22m</t>
  </si>
  <si>
    <t>SX210851</t>
  </si>
  <si>
    <t>WILL COME TO</t>
  </si>
  <si>
    <t>1d:7h:33m</t>
  </si>
  <si>
    <t>SX210840</t>
  </si>
  <si>
    <t>ANN CLE DEP DOC HAR LIG MOO PILI PILO SHI</t>
  </si>
  <si>
    <t>BASSETERRE. KN</t>
  </si>
  <si>
    <t>GUSTAVIA. GP</t>
  </si>
  <si>
    <t>SXLOBOR</t>
  </si>
  <si>
    <t>STATIABORG</t>
  </si>
  <si>
    <t>01.14.2021</t>
  </si>
  <si>
    <t>2d:12h:13m</t>
  </si>
  <si>
    <t>SX210720</t>
  </si>
  <si>
    <t>PBPB</t>
  </si>
  <si>
    <t>CARTOUCHE</t>
  </si>
  <si>
    <t>01.28.2021</t>
  </si>
  <si>
    <t>SX211195</t>
  </si>
  <si>
    <t>9HB5619</t>
  </si>
  <si>
    <t>ST. JOHN USVI</t>
  </si>
  <si>
    <t>CAROLINASOFIA</t>
  </si>
  <si>
    <t>CAROLINA SOFIA</t>
  </si>
  <si>
    <t>NS066</t>
  </si>
  <si>
    <t>SX210881</t>
  </si>
  <si>
    <t>VS32775</t>
  </si>
  <si>
    <t>LADYJORGIA</t>
  </si>
  <si>
    <t>LADY JORGIA</t>
  </si>
  <si>
    <t>1d:21h:04m</t>
  </si>
  <si>
    <t>SX210868</t>
  </si>
  <si>
    <t>V7A2383</t>
  </si>
  <si>
    <t>CANOUAN</t>
  </si>
  <si>
    <t>CMACKOU</t>
  </si>
  <si>
    <t>CMA CGM KOUROU</t>
  </si>
  <si>
    <t>10h:47m</t>
  </si>
  <si>
    <t>SX210630</t>
  </si>
  <si>
    <t>0RT83S1MA</t>
  </si>
  <si>
    <t>5BJV5</t>
  </si>
  <si>
    <t>KEWPIE</t>
  </si>
  <si>
    <t>5h:00m</t>
  </si>
  <si>
    <t>SX210865</t>
  </si>
  <si>
    <t>FUELING</t>
  </si>
  <si>
    <t>ZCEJ2</t>
  </si>
  <si>
    <t>SX210917</t>
  </si>
  <si>
    <t>01.19.2021</t>
  </si>
  <si>
    <t>SX210910</t>
  </si>
  <si>
    <t>drifting only. PCR samples to be dropped via tende</t>
  </si>
  <si>
    <t>SX210908</t>
  </si>
  <si>
    <t>AXIOMA</t>
  </si>
  <si>
    <t>1d:23h:21m</t>
  </si>
  <si>
    <t>745143 / 9571143</t>
  </si>
  <si>
    <t>SX210440</t>
  </si>
  <si>
    <t>PHA3697</t>
  </si>
  <si>
    <t>MARIGOT, ST. MARTIN</t>
  </si>
  <si>
    <t>RCLENC</t>
  </si>
  <si>
    <t>ENCHANTMENT OF THE SEAS</t>
  </si>
  <si>
    <t>18d:4h:54m</t>
  </si>
  <si>
    <t>ACT</t>
  </si>
  <si>
    <t>CPN-NE</t>
  </si>
  <si>
    <t>SX210893</t>
  </si>
  <si>
    <t>CLE CPF DEP DOC HAR HSF LAUI LAUO PILI PILO SHI</t>
  </si>
  <si>
    <t>C6FZ7</t>
  </si>
  <si>
    <t>RCLVIS</t>
  </si>
  <si>
    <t>VISION OF THE SEAS</t>
  </si>
  <si>
    <t>18d:3h:07m</t>
  </si>
  <si>
    <t>CPN-NW</t>
  </si>
  <si>
    <t>SX210890</t>
  </si>
  <si>
    <t>ACF CLE CPF DEP DOC HAR HSF LAUI LAUO PILI PILO SHI</t>
  </si>
  <si>
    <t>C6SE8</t>
  </si>
  <si>
    <t>PAINKILLER02</t>
  </si>
  <si>
    <t>PAINKILLER</t>
  </si>
  <si>
    <t>1d:21h:15m</t>
  </si>
  <si>
    <t>PPD34140</t>
  </si>
  <si>
    <t>SX210961</t>
  </si>
  <si>
    <t>GOOD4U</t>
  </si>
  <si>
    <t>GOOD 4 U</t>
  </si>
  <si>
    <t>0h:40m</t>
  </si>
  <si>
    <t>PPD62760</t>
  </si>
  <si>
    <t>SX210936</t>
  </si>
  <si>
    <t>4h:10m</t>
  </si>
  <si>
    <t>SX210492</t>
  </si>
  <si>
    <t>CLE DEP DOC HAR LAUI LAUO PILI PILO</t>
  </si>
  <si>
    <t>183-NB</t>
  </si>
  <si>
    <t>ASCLGEO</t>
  </si>
  <si>
    <t>GEORGINA PG</t>
  </si>
  <si>
    <t>01.17.2021</t>
  </si>
  <si>
    <t>SX210892</t>
  </si>
  <si>
    <t>2APT9</t>
  </si>
  <si>
    <t>CMACVAR</t>
  </si>
  <si>
    <t>VARAMO</t>
  </si>
  <si>
    <t>8h:52m</t>
  </si>
  <si>
    <t>SX210887</t>
  </si>
  <si>
    <t>0UA7QN1MA</t>
  </si>
  <si>
    <t>C4SQ2</t>
  </si>
  <si>
    <t>9h:13m</t>
  </si>
  <si>
    <t>SX210806</t>
  </si>
  <si>
    <t>6h:37m</t>
  </si>
  <si>
    <t>SX210807</t>
  </si>
  <si>
    <t>19h:00m</t>
  </si>
  <si>
    <t>SX210841</t>
  </si>
  <si>
    <t>0AH3NR1MA</t>
  </si>
  <si>
    <t>POINTE A PITRE. GP</t>
  </si>
  <si>
    <t>13h:26m</t>
  </si>
  <si>
    <t>SX210835</t>
  </si>
  <si>
    <t>170121S</t>
  </si>
  <si>
    <t>NWFANAS</t>
  </si>
  <si>
    <t>ANASURYA</t>
  </si>
  <si>
    <t>1d:0h:12m</t>
  </si>
  <si>
    <t>400509 / 7431129</t>
  </si>
  <si>
    <t>SX210907</t>
  </si>
  <si>
    <t>J8PE6</t>
  </si>
  <si>
    <t>BERNHOHE</t>
  </si>
  <si>
    <t>HOHEBANK</t>
  </si>
  <si>
    <t>16h:36m</t>
  </si>
  <si>
    <t>SX210834</t>
  </si>
  <si>
    <t>108-SB</t>
  </si>
  <si>
    <t>V2CX3</t>
  </si>
  <si>
    <t>PORT EVERGLADES FL</t>
  </si>
  <si>
    <t>ST KITTS</t>
  </si>
  <si>
    <t>8h:55m</t>
  </si>
  <si>
    <t>SX210886</t>
  </si>
  <si>
    <t>CLE DEP DOC HAR LIG MOO PILI PILO SHI</t>
  </si>
  <si>
    <t>CPS-NE</t>
  </si>
  <si>
    <t>SX210955</t>
  </si>
  <si>
    <t>SX210956</t>
  </si>
  <si>
    <t>01.23.2021</t>
  </si>
  <si>
    <t>SX210891</t>
  </si>
  <si>
    <t>6h:11m</t>
  </si>
  <si>
    <t>SX210843</t>
  </si>
  <si>
    <t>0LW3LR1MA</t>
  </si>
  <si>
    <t>6h:31m</t>
  </si>
  <si>
    <t>SX210842</t>
  </si>
  <si>
    <t>ROAD TOWN. VG</t>
  </si>
  <si>
    <t>1h:00m</t>
  </si>
  <si>
    <t>SX210921</t>
  </si>
  <si>
    <t>8h:11m</t>
  </si>
  <si>
    <t>SX210743</t>
  </si>
  <si>
    <t>3h:20m</t>
  </si>
  <si>
    <t>SX211002</t>
  </si>
  <si>
    <t>CMACJANI</t>
  </si>
  <si>
    <t>JANINA</t>
  </si>
  <si>
    <t>01.20.2021</t>
  </si>
  <si>
    <t>13h:56m</t>
  </si>
  <si>
    <t>SX210732</t>
  </si>
  <si>
    <t>0FY0BS1MA</t>
  </si>
  <si>
    <t>V2BV4</t>
  </si>
  <si>
    <t>KINGSTON. JM</t>
  </si>
  <si>
    <t>2h:10m</t>
  </si>
  <si>
    <t>SX211005</t>
  </si>
  <si>
    <t>TROPHOP</t>
  </si>
  <si>
    <t>TROPIC HOPE</t>
  </si>
  <si>
    <t>9h:42m</t>
  </si>
  <si>
    <t>SX210984</t>
  </si>
  <si>
    <t>J8QX7</t>
  </si>
  <si>
    <t>HALIFAX , CANADA</t>
  </si>
  <si>
    <t>SX211003</t>
  </si>
  <si>
    <t>SX211004</t>
  </si>
  <si>
    <t>ANN BUN CLE DEP DOC HAR LIG PILI PILO SHI</t>
  </si>
  <si>
    <t>2h:35m</t>
  </si>
  <si>
    <t>SX210920</t>
  </si>
  <si>
    <t>01.22.2021</t>
  </si>
  <si>
    <t>SX210989</t>
  </si>
  <si>
    <t>LE20210119014</t>
  </si>
  <si>
    <t>SECOND WIND</t>
  </si>
  <si>
    <t>01.21.2021</t>
  </si>
  <si>
    <t>NS 044</t>
  </si>
  <si>
    <t>SX211051</t>
  </si>
  <si>
    <t>VS24283</t>
  </si>
  <si>
    <t>SX210996</t>
  </si>
  <si>
    <t>ANC CLE DEP HAR LAUI PILI PILO THR THRULG</t>
  </si>
  <si>
    <t>SX211018</t>
  </si>
  <si>
    <t>SPIRITOFSABA</t>
  </si>
  <si>
    <t>SPIRIT OF SABA</t>
  </si>
  <si>
    <t>NS029</t>
  </si>
  <si>
    <t>SX211076</t>
  </si>
  <si>
    <t>CARPAR</t>
  </si>
  <si>
    <t>CARNIVAL PARADISE</t>
  </si>
  <si>
    <t>01.27.2021</t>
  </si>
  <si>
    <t>SX211059</t>
  </si>
  <si>
    <t>PA20210120014</t>
  </si>
  <si>
    <t>01.30.2021</t>
  </si>
  <si>
    <t>SX211257</t>
  </si>
  <si>
    <t>SEGIMAX</t>
  </si>
  <si>
    <t>MAX BARGE 3000</t>
  </si>
  <si>
    <t>1d:3h:54m</t>
  </si>
  <si>
    <t>TG-01424L/ 9833307</t>
  </si>
  <si>
    <t>SX211065</t>
  </si>
  <si>
    <t>RIO HAINA, DOM. REP.</t>
  </si>
  <si>
    <t>SEGIGRE</t>
  </si>
  <si>
    <t>GREEN CHIEF</t>
  </si>
  <si>
    <t>TG-01419L/ 8008163</t>
  </si>
  <si>
    <t>SX211064</t>
  </si>
  <si>
    <t>5VHS2</t>
  </si>
  <si>
    <t>01.24.2021</t>
  </si>
  <si>
    <t>2d:9h:17m</t>
  </si>
  <si>
    <t>SX211062</t>
  </si>
  <si>
    <t>.11.11.</t>
  </si>
  <si>
    <t>1d:15h:46m</t>
  </si>
  <si>
    <t>745687 / 1012232</t>
  </si>
  <si>
    <t>SX210983</t>
  </si>
  <si>
    <t>2ISV4</t>
  </si>
  <si>
    <t>SVG</t>
  </si>
  <si>
    <t>NASSAU, BAHAMAS</t>
  </si>
  <si>
    <t>BBCACAL</t>
  </si>
  <si>
    <t>EPIC CALEDONIA</t>
  </si>
  <si>
    <t>22h:24m</t>
  </si>
  <si>
    <t>SXSCMS</t>
  </si>
  <si>
    <t>399121/ 9698290</t>
  </si>
  <si>
    <t>SX211055</t>
  </si>
  <si>
    <t>ANC ANN CLE DEP HAR LAUI LAUO PILI PILO SHI</t>
  </si>
  <si>
    <t>9V2516</t>
  </si>
  <si>
    <t>1d:2h:46m</t>
  </si>
  <si>
    <t>SX210888</t>
  </si>
  <si>
    <t>0AH3OR1MA</t>
  </si>
  <si>
    <t>GALACTICASUPERNOVA</t>
  </si>
  <si>
    <t>GALACTICA SUPER NOVA</t>
  </si>
  <si>
    <t>01.25.2021</t>
  </si>
  <si>
    <t>1d:23h:04m</t>
  </si>
  <si>
    <t>746661 / 9798234</t>
  </si>
  <si>
    <t>SX211026</t>
  </si>
  <si>
    <t>ZGFM9</t>
  </si>
  <si>
    <t>MONTENEGRO</t>
  </si>
  <si>
    <t>BAHAMAS</t>
  </si>
  <si>
    <t>400813(*)</t>
  </si>
  <si>
    <t>SX211082</t>
  </si>
  <si>
    <t>VS (AC)</t>
  </si>
  <si>
    <t>MARSCAR</t>
  </si>
  <si>
    <t>HOEGH CARIBIA</t>
  </si>
  <si>
    <t>3h:11m</t>
  </si>
  <si>
    <t>SX211013</t>
  </si>
  <si>
    <t>V277</t>
  </si>
  <si>
    <t>9V7983</t>
  </si>
  <si>
    <t>BASSETERRE, ST.KITTS</t>
  </si>
  <si>
    <t>St. Johns, Antigua</t>
  </si>
  <si>
    <t>15h:13m</t>
  </si>
  <si>
    <t>SX210985</t>
  </si>
  <si>
    <t>7h:11m</t>
  </si>
  <si>
    <t>SX211024</t>
  </si>
  <si>
    <t>0UA7SN1MA</t>
  </si>
  <si>
    <t>SX211022</t>
  </si>
  <si>
    <t>8h:49m</t>
  </si>
  <si>
    <t>SX210986</t>
  </si>
  <si>
    <t>9h:15m</t>
  </si>
  <si>
    <t>SX211097</t>
  </si>
  <si>
    <t>9h:08m</t>
  </si>
  <si>
    <t>SX211095</t>
  </si>
  <si>
    <t>10d:1h:31m</t>
  </si>
  <si>
    <t>SX211092</t>
  </si>
  <si>
    <t>13h:13m</t>
  </si>
  <si>
    <t>SX211010</t>
  </si>
  <si>
    <t>195-SB</t>
  </si>
  <si>
    <t>5d:11h:34m</t>
  </si>
  <si>
    <t>SX211098</t>
  </si>
  <si>
    <t>CMACMARS</t>
  </si>
  <si>
    <t>CMA CGM MARSEILLE</t>
  </si>
  <si>
    <t>23h:39m</t>
  </si>
  <si>
    <t>SX210631</t>
  </si>
  <si>
    <t>0RT85S1MA</t>
  </si>
  <si>
    <t>2IJJ2</t>
  </si>
  <si>
    <t>LE HAVRE, FRANCE</t>
  </si>
  <si>
    <t>1h:37m</t>
  </si>
  <si>
    <t>SX211063</t>
  </si>
  <si>
    <t>01.29.2021</t>
  </si>
  <si>
    <t>4d:8h:52m</t>
  </si>
  <si>
    <t>SX211083</t>
  </si>
  <si>
    <t>AT SEAS</t>
  </si>
  <si>
    <t>13h:29m</t>
  </si>
  <si>
    <t>SX211011</t>
  </si>
  <si>
    <t>250121S</t>
  </si>
  <si>
    <t>13h:52m</t>
  </si>
  <si>
    <t>SX211085</t>
  </si>
  <si>
    <t>ANN CLE DEP DOC HAR LAUI LAUO LIG PILI PILO SHI</t>
  </si>
  <si>
    <t>0LW3MR1MA</t>
  </si>
  <si>
    <t>1h:15m</t>
  </si>
  <si>
    <t>SX211126</t>
  </si>
  <si>
    <t>400925(*)</t>
  </si>
  <si>
    <t>SX211121</t>
  </si>
  <si>
    <t>01.26.2021</t>
  </si>
  <si>
    <t>8h:16m</t>
  </si>
  <si>
    <t>SX210899</t>
  </si>
  <si>
    <t>SXONCIC</t>
  </si>
  <si>
    <t>CIC III</t>
  </si>
  <si>
    <t>8d:5h:29m</t>
  </si>
  <si>
    <t>0009065/J71K1</t>
  </si>
  <si>
    <t>SX211020</t>
  </si>
  <si>
    <t>VS32815</t>
  </si>
  <si>
    <t>CMACMIS</t>
  </si>
  <si>
    <t>RS MISTRAL</t>
  </si>
  <si>
    <t>13h:31m</t>
  </si>
  <si>
    <t>SX211066</t>
  </si>
  <si>
    <t>0GR3ZR1MA</t>
  </si>
  <si>
    <t>ZDNY3</t>
  </si>
  <si>
    <t>FORT DE FRANCE. MQ</t>
  </si>
  <si>
    <t>VAVAII</t>
  </si>
  <si>
    <t>VAVA II</t>
  </si>
  <si>
    <t>7d:21h:55m</t>
  </si>
  <si>
    <t>743498/1010387</t>
  </si>
  <si>
    <t>SX210457</t>
  </si>
  <si>
    <t>AYF CLE DEP DOC GARB HAR LAUI PILI PILO WAT</t>
  </si>
  <si>
    <t>ZGBG9</t>
  </si>
  <si>
    <t>10h:58m</t>
  </si>
  <si>
    <t>SX211084</t>
  </si>
  <si>
    <t>CHARLOTTE AMALIE. VI</t>
  </si>
  <si>
    <t>STATREL</t>
  </si>
  <si>
    <t>SX211158</t>
  </si>
  <si>
    <t>VS20300</t>
  </si>
  <si>
    <t>SX211159</t>
  </si>
  <si>
    <t>14h:52m</t>
  </si>
  <si>
    <t>SX211143</t>
  </si>
  <si>
    <t>SX211058</t>
  </si>
  <si>
    <t>0FY0DS1MA</t>
  </si>
  <si>
    <t>SX211125</t>
  </si>
  <si>
    <t>ST THOMAS</t>
  </si>
  <si>
    <t>LADYCAROLINA</t>
  </si>
  <si>
    <t>LADY CAROLINA</t>
  </si>
  <si>
    <t>NS011</t>
  </si>
  <si>
    <t>SX211199</t>
  </si>
  <si>
    <t>VS20954</t>
  </si>
  <si>
    <t>SX211149</t>
  </si>
  <si>
    <t>ANC CLE DEP HAR LAUI PILI PILO</t>
  </si>
  <si>
    <t>01.31.2021</t>
  </si>
  <si>
    <t>2d:21h:01m</t>
  </si>
  <si>
    <t>SX211146</t>
  </si>
  <si>
    <t>ANN CLE DEP DOC HAR LIG PILI PILO PLU SHI SHO</t>
  </si>
  <si>
    <t>WILL BERT ON</t>
  </si>
  <si>
    <t>SX211226</t>
  </si>
  <si>
    <t>VS (BC)</t>
  </si>
  <si>
    <t>SXONSYD</t>
  </si>
  <si>
    <t>SYDNEY MARIE</t>
  </si>
  <si>
    <t>2d:13h:10m</t>
  </si>
  <si>
    <t>SX211212</t>
  </si>
  <si>
    <t>NO CARGO</t>
  </si>
  <si>
    <t>J8QE2</t>
  </si>
  <si>
    <t>SX211209</t>
  </si>
  <si>
    <t>SX211193</t>
  </si>
  <si>
    <t>0AH3PR1MA</t>
  </si>
  <si>
    <t>11h:40m</t>
  </si>
  <si>
    <t>SX211210</t>
  </si>
  <si>
    <t>ST KITTS &amp; NEVIS</t>
  </si>
  <si>
    <t>401465(*)</t>
  </si>
  <si>
    <t>SXONCHR</t>
  </si>
  <si>
    <t>4h:31m</t>
  </si>
  <si>
    <t>SAG/SXONDO</t>
  </si>
  <si>
    <t>SX211211</t>
  </si>
  <si>
    <t>CLE CTFI DEP DOC HAR PILI PILO</t>
  </si>
  <si>
    <t>NWFWINB</t>
  </si>
  <si>
    <t>WINBUILD 1810</t>
  </si>
  <si>
    <t>02.03.2021</t>
  </si>
  <si>
    <t>3d:19h:18m</t>
  </si>
  <si>
    <t>TG-01106L</t>
  </si>
  <si>
    <t>SX211182</t>
  </si>
  <si>
    <t>ANN CLE DEP DOC GEWI HAR LIG PILI PILO SHI SHO</t>
  </si>
  <si>
    <t>V2727</t>
  </si>
  <si>
    <t>NWFEGEX</t>
  </si>
  <si>
    <t>EG EXPRESS</t>
  </si>
  <si>
    <t>TG-0115L</t>
  </si>
  <si>
    <t>SX211181</t>
  </si>
  <si>
    <t>5VHF2</t>
  </si>
  <si>
    <t>SX211144</t>
  </si>
  <si>
    <t>195-NB</t>
  </si>
  <si>
    <t>RIO HAINA, DOM. REP</t>
  </si>
  <si>
    <t>3h:31m</t>
  </si>
  <si>
    <t>SX211194</t>
  </si>
  <si>
    <t>SX211157</t>
  </si>
  <si>
    <t>8h:07m</t>
  </si>
  <si>
    <t>SX211151</t>
  </si>
  <si>
    <t>02.01.2021</t>
  </si>
  <si>
    <t>1d:18h:04m</t>
  </si>
  <si>
    <t>SX211262</t>
  </si>
  <si>
    <t>SXSTTE</t>
  </si>
  <si>
    <t>SX211263</t>
  </si>
  <si>
    <t>3d:4h:48m</t>
  </si>
  <si>
    <t>SX211275</t>
  </si>
  <si>
    <t>10h:00m</t>
  </si>
  <si>
    <t>SX211152</t>
  </si>
  <si>
    <t>11h:14m</t>
  </si>
  <si>
    <t>SX211145</t>
  </si>
  <si>
    <t>179-SB</t>
  </si>
  <si>
    <t>7h:21m</t>
  </si>
  <si>
    <t>SX211147</t>
  </si>
  <si>
    <t>310121S</t>
  </si>
  <si>
    <t>SX211220</t>
  </si>
  <si>
    <t>BARBADOS</t>
  </si>
  <si>
    <t>Vessel calls 01.01.2020/01.31.2020</t>
  </si>
  <si>
    <t>01.01.2020</t>
  </si>
  <si>
    <t>SX190005</t>
  </si>
  <si>
    <t>ST.EUSTATIUS</t>
  </si>
  <si>
    <t>STATSUN</t>
  </si>
  <si>
    <t>SX190006</t>
  </si>
  <si>
    <t>VS20322</t>
  </si>
  <si>
    <t>SMPAPRO</t>
  </si>
  <si>
    <t>PROMISE KEPT</t>
  </si>
  <si>
    <t>01.04.2020</t>
  </si>
  <si>
    <t>SX200001</t>
  </si>
  <si>
    <t>CPA3008</t>
  </si>
  <si>
    <t>PRISKY</t>
  </si>
  <si>
    <t>SKY PRINCESS</t>
  </si>
  <si>
    <t>PRINCES</t>
  </si>
  <si>
    <t>SX200006</t>
  </si>
  <si>
    <t>CLE CPF DEP DOC HAR HSF LAUI LAUO PILI PILO</t>
  </si>
  <si>
    <t>Y001</t>
  </si>
  <si>
    <t>9H0C8</t>
  </si>
  <si>
    <t>PORT EVERGLADES. USA</t>
  </si>
  <si>
    <t>WINLEG</t>
  </si>
  <si>
    <t>STAR LEGEND</t>
  </si>
  <si>
    <t>WINDSTAR S</t>
  </si>
  <si>
    <t>SX200007</t>
  </si>
  <si>
    <t>REGULAR TRAN</t>
  </si>
  <si>
    <t>C6RW4</t>
  </si>
  <si>
    <t>LITTLEBAY,MONTSERRAT</t>
  </si>
  <si>
    <t>JOST VAN DYKE,B.V.I.</t>
  </si>
  <si>
    <t>RCLHAR</t>
  </si>
  <si>
    <t>HARMONY OF THE SEAS</t>
  </si>
  <si>
    <t>SX200008</t>
  </si>
  <si>
    <t>C6BX8</t>
  </si>
  <si>
    <t>PORT CANAVERAL, FL</t>
  </si>
  <si>
    <t>SAN JUAN, PR</t>
  </si>
  <si>
    <t>PNOAZU</t>
  </si>
  <si>
    <t>AZURA</t>
  </si>
  <si>
    <t>P &amp; O CRUI</t>
  </si>
  <si>
    <t>SX200009</t>
  </si>
  <si>
    <t>BUN CLE CPF DEP DOC HAR HSF LAUI LAUO PILI PILO</t>
  </si>
  <si>
    <t>A932</t>
  </si>
  <si>
    <t>2CUB5</t>
  </si>
  <si>
    <t>PNOBRI</t>
  </si>
  <si>
    <t>BRITANNIA</t>
  </si>
  <si>
    <t>SX200010</t>
  </si>
  <si>
    <t>B934</t>
  </si>
  <si>
    <t>2HHGS</t>
  </si>
  <si>
    <t>SXSCSAL</t>
  </si>
  <si>
    <t>FS SALOME</t>
  </si>
  <si>
    <t>01.03.2020</t>
  </si>
  <si>
    <t>RI9263702</t>
  </si>
  <si>
    <t>SX200011</t>
  </si>
  <si>
    <t>ANC CLE DEP HAR LAUI PILI PILO THR</t>
  </si>
  <si>
    <t>32/2019</t>
  </si>
  <si>
    <t>VS28192</t>
  </si>
  <si>
    <t>ST.VINCENT</t>
  </si>
  <si>
    <t>COSFAV</t>
  </si>
  <si>
    <t>COSTA FAVOLOSA</t>
  </si>
  <si>
    <t>ITCOCL</t>
  </si>
  <si>
    <t>SX200012</t>
  </si>
  <si>
    <t>FA07191228</t>
  </si>
  <si>
    <t>CATALINA</t>
  </si>
  <si>
    <t>ST. JOHN'S, ANTIGUA</t>
  </si>
  <si>
    <t>SMPASCO</t>
  </si>
  <si>
    <t>SCOTTY SKY</t>
  </si>
  <si>
    <t>01.02.2020</t>
  </si>
  <si>
    <t>SXISTS</t>
  </si>
  <si>
    <t>SX192940</t>
  </si>
  <si>
    <t>J8RA1</t>
  </si>
  <si>
    <t>ST. VINCENT</t>
  </si>
  <si>
    <t>CELEDG</t>
  </si>
  <si>
    <t>CELEBRITY EDGE</t>
  </si>
  <si>
    <t>CEL</t>
  </si>
  <si>
    <t>SX200003</t>
  </si>
  <si>
    <t>VS31469</t>
  </si>
  <si>
    <t>TORTOLA, BVI</t>
  </si>
  <si>
    <t>FORT LAUDERDALE,FL</t>
  </si>
  <si>
    <t>SMPA/VIS</t>
  </si>
  <si>
    <t>SX200101</t>
  </si>
  <si>
    <t>SX190007</t>
  </si>
  <si>
    <t>CLE CTFI CTFO CTW DEP DOC GAFO GEWO HAR PILI PILO</t>
  </si>
  <si>
    <t>SX200005</t>
  </si>
  <si>
    <t>CMACFLO</t>
  </si>
  <si>
    <t>AS FLORETTA</t>
  </si>
  <si>
    <t>SX190003</t>
  </si>
  <si>
    <t>CLE CRN01 CRN02 CTFI CTFO CTX DEP DOC GAFI HAR LAUI LAUO LIG PILI PILO SEFI SEFO</t>
  </si>
  <si>
    <t>0UA4QN1MA</t>
  </si>
  <si>
    <t>CQIU4</t>
  </si>
  <si>
    <t>HALVEE</t>
  </si>
  <si>
    <t>VEENDAM</t>
  </si>
  <si>
    <t>HAL</t>
  </si>
  <si>
    <t>SX200004</t>
  </si>
  <si>
    <t>VS27668</t>
  </si>
  <si>
    <t>OUTOFAFRICA2</t>
  </si>
  <si>
    <t>OUT OF AFRICA II</t>
  </si>
  <si>
    <t>7870/06320</t>
  </si>
  <si>
    <t>SX200110</t>
  </si>
  <si>
    <t>VS21980</t>
  </si>
  <si>
    <t>LASTSCAMP01</t>
  </si>
  <si>
    <t>LAST SCAMP</t>
  </si>
  <si>
    <t>SX2658-PC</t>
  </si>
  <si>
    <t>SX200114</t>
  </si>
  <si>
    <t>VS31977</t>
  </si>
  <si>
    <t>SX200115</t>
  </si>
  <si>
    <t>SX200111</t>
  </si>
  <si>
    <t>ELYSIAN</t>
  </si>
  <si>
    <t>SX201248</t>
  </si>
  <si>
    <t>AYF CLE DEP DOC HAR LIG PILI PILO</t>
  </si>
  <si>
    <t>ZCYO2</t>
  </si>
  <si>
    <t>SX190008</t>
  </si>
  <si>
    <t>CHA CLE CTFI CTFO CTX DEP DOC GAFI GEWO HAR LIG MOO PILI PILO PLU SEFI SEFO</t>
  </si>
  <si>
    <t>0AH25R1MA</t>
  </si>
  <si>
    <t>STARFLY</t>
  </si>
  <si>
    <t>STAR FLYER</t>
  </si>
  <si>
    <t>STARCLIP</t>
  </si>
  <si>
    <t>SX200014</t>
  </si>
  <si>
    <t>CLE CPF DEP DOC GARB HAR HSF LAUI LAUO PILI PILO</t>
  </si>
  <si>
    <t>SF945</t>
  </si>
  <si>
    <t>9HA2512</t>
  </si>
  <si>
    <t>WINSUR</t>
  </si>
  <si>
    <t>WIND SURF</t>
  </si>
  <si>
    <t>SX200013</t>
  </si>
  <si>
    <t>FULL TURNARO</t>
  </si>
  <si>
    <t>C6IO6</t>
  </si>
  <si>
    <t>GUSTAVIA,ST.BARTH</t>
  </si>
  <si>
    <t>SX200117</t>
  </si>
  <si>
    <t>CMACBRA</t>
  </si>
  <si>
    <t>CMA CGM BRAZIL</t>
  </si>
  <si>
    <t>SX190001</t>
  </si>
  <si>
    <t>CLE CRN01 CRN02 CTFI CTFO CTX DEP DOC GAFI GAFO HAR LAUI LAUO PILI PILO PLU SEFI SEFO</t>
  </si>
  <si>
    <t>0RT53S1MA</t>
  </si>
  <si>
    <t>9V3051</t>
  </si>
  <si>
    <t>ROTTERDAM. NL</t>
  </si>
  <si>
    <t>QUALITYTIME</t>
  </si>
  <si>
    <t>QUALITY TIME</t>
  </si>
  <si>
    <t>2512SX2010 PX</t>
  </si>
  <si>
    <t>SX200116</t>
  </si>
  <si>
    <t>VS21205</t>
  </si>
  <si>
    <t>SX200104</t>
  </si>
  <si>
    <t>CLE CTFI CTFO DEP DOC HAR LIG MOO PILI PILO</t>
  </si>
  <si>
    <t>01.05.2020</t>
  </si>
  <si>
    <t>SX200113</t>
  </si>
  <si>
    <t>ANC CLE DEP HAR PILI PILO THR THRULG</t>
  </si>
  <si>
    <t>ST.KITTS</t>
  </si>
  <si>
    <t>SX200107</t>
  </si>
  <si>
    <t>ANN CLE CRN01 CRN02 CTFI CTFO CTX DEP DOC GAFI GEWI HAR LIG PILI PILO PLU SEFI SEFO SHI</t>
  </si>
  <si>
    <t>SX200108</t>
  </si>
  <si>
    <t>CLE CRN01 CRN02 CTFI CTFO CTW CTX DEP DOC GAFI GAFO HAR PILI PILO PLU SEFI SEFO</t>
  </si>
  <si>
    <t>PALM BEACH</t>
  </si>
  <si>
    <t>VSHALB</t>
  </si>
  <si>
    <t>ALBATROS</t>
  </si>
  <si>
    <t>BSCS</t>
  </si>
  <si>
    <t>SX200015</t>
  </si>
  <si>
    <t>ATS601</t>
  </si>
  <si>
    <t>C6CN4</t>
  </si>
  <si>
    <t>ST.BARTHS</t>
  </si>
  <si>
    <t>SPANISH TOWN, BVI</t>
  </si>
  <si>
    <t>LADYS01</t>
  </si>
  <si>
    <t>LADY S</t>
  </si>
  <si>
    <t>748170 / 1013121</t>
  </si>
  <si>
    <t>SX200016</t>
  </si>
  <si>
    <t>AYF CLE DEP DOC FUEL HAR PILI PILO</t>
  </si>
  <si>
    <t>ZGHQ9</t>
  </si>
  <si>
    <t>ALFANERO</t>
  </si>
  <si>
    <t>ALFA NERO</t>
  </si>
  <si>
    <t>01.06.2020</t>
  </si>
  <si>
    <t>KYALML</t>
  </si>
  <si>
    <t>SX200021</t>
  </si>
  <si>
    <t>ZCTL4</t>
  </si>
  <si>
    <t>01.09.2020</t>
  </si>
  <si>
    <t>SX200120</t>
  </si>
  <si>
    <t>SX200119</t>
  </si>
  <si>
    <t>ANN BUN CLE DEP DOC HAR PILI PILO SHI SHO</t>
  </si>
  <si>
    <t>SX200022</t>
  </si>
  <si>
    <t>SAN JUAN,PR</t>
  </si>
  <si>
    <t>RISING SUN</t>
  </si>
  <si>
    <t>01.08.2020</t>
  </si>
  <si>
    <t>3d:6h:32m</t>
  </si>
  <si>
    <t>ROVE</t>
  </si>
  <si>
    <t>735610 / 8982307</t>
  </si>
  <si>
    <t>SX200017</t>
  </si>
  <si>
    <t>REQUEST WATE</t>
  </si>
  <si>
    <t>ZCII7</t>
  </si>
  <si>
    <t>GUSTAVIA</t>
  </si>
  <si>
    <t>SX200102</t>
  </si>
  <si>
    <t>CHA CLE CTFI CTFO DEP DOC GEWO HAR PILI PILO</t>
  </si>
  <si>
    <t>060120S</t>
  </si>
  <si>
    <t>SX200002</t>
  </si>
  <si>
    <t>CLE CRN01 CRN02 CTFI CTFO CTW CTX DEP DOC GAFI GAFO GEWI HAR LAUI LAUO LIG PILI PILO PLU SEFI SEFO</t>
  </si>
  <si>
    <t>081-SB</t>
  </si>
  <si>
    <t>SAGAMUT</t>
  </si>
  <si>
    <t>MUTTY'S PRIDE</t>
  </si>
  <si>
    <t>SX200109</t>
  </si>
  <si>
    <t>CHA CLE CTFI CTFO DEP DOC HAR LIG PILI PILO</t>
  </si>
  <si>
    <t>VS20088</t>
  </si>
  <si>
    <t>SX200121</t>
  </si>
  <si>
    <t>STATEXP</t>
  </si>
  <si>
    <t>SX200122</t>
  </si>
  <si>
    <t>V7TT3</t>
  </si>
  <si>
    <t>COSMAG</t>
  </si>
  <si>
    <t>COSTA MAGICA</t>
  </si>
  <si>
    <t>SX200019</t>
  </si>
  <si>
    <t>IBQQ</t>
  </si>
  <si>
    <t>RCLFRE</t>
  </si>
  <si>
    <t>FREEDOM OF THE SEAS</t>
  </si>
  <si>
    <t>SX200020</t>
  </si>
  <si>
    <t>C6UZ7</t>
  </si>
  <si>
    <t>STEALINSUN</t>
  </si>
  <si>
    <t>STEALIN SUN</t>
  </si>
  <si>
    <t>SLAC</t>
  </si>
  <si>
    <t>DS940063201</t>
  </si>
  <si>
    <t>SX200125</t>
  </si>
  <si>
    <t>VS21886</t>
  </si>
  <si>
    <t>SEABLAG</t>
  </si>
  <si>
    <t>AS LAGUNA</t>
  </si>
  <si>
    <t>SML</t>
  </si>
  <si>
    <t>SX190009</t>
  </si>
  <si>
    <t>CLE CRN01 CRN02 CRN04 CTFI CTFO CTW CTX DEP DOC GAFI GAFO GEWI HAR LAUI LAUO PILI PILO SEFI SEFO</t>
  </si>
  <si>
    <t>CQIT5</t>
  </si>
  <si>
    <t>POINT LISAS,TRINIDAD</t>
  </si>
  <si>
    <t>EXCELLENCE1</t>
  </si>
  <si>
    <t>EXCELLENCE</t>
  </si>
  <si>
    <t>SX200018</t>
  </si>
  <si>
    <t>AYF CLE DEP DOC HAR PILI PILO</t>
  </si>
  <si>
    <t>ZGIM7</t>
  </si>
  <si>
    <t>RHIANNON</t>
  </si>
  <si>
    <t>NS41</t>
  </si>
  <si>
    <t>SX200123</t>
  </si>
  <si>
    <t>CMACKIX</t>
  </si>
  <si>
    <t>BETTY K IX</t>
  </si>
  <si>
    <t>SX190004</t>
  </si>
  <si>
    <t>CLE CRN01 CRN02 CTFO DEP DOC HAR LAUI LAUO LIG PILI PILO</t>
  </si>
  <si>
    <t>0LW23R1MA</t>
  </si>
  <si>
    <t>SAN JAUN</t>
  </si>
  <si>
    <t>SX200118</t>
  </si>
  <si>
    <t>SXDOAND</t>
  </si>
  <si>
    <t>ANDROMEDA</t>
  </si>
  <si>
    <t>SX200023</t>
  </si>
  <si>
    <t>BUNKERS AND</t>
  </si>
  <si>
    <t>BONAIRE</t>
  </si>
  <si>
    <t>BRAVOEUGENIA</t>
  </si>
  <si>
    <t>BRAVO EUGENIA</t>
  </si>
  <si>
    <t>SX200029</t>
  </si>
  <si>
    <t>ZGIL4</t>
  </si>
  <si>
    <t>SPAIN</t>
  </si>
  <si>
    <t>ASCLKEM</t>
  </si>
  <si>
    <t>KEMPTON</t>
  </si>
  <si>
    <t>9229142/ 50548-19</t>
  </si>
  <si>
    <t>SX200126</t>
  </si>
  <si>
    <t>ANC ANN CLE DEP HAR LAUI PILI PILO SHI SHO</t>
  </si>
  <si>
    <t>3FAF3</t>
  </si>
  <si>
    <t>01.07.2020</t>
  </si>
  <si>
    <t>SX200133</t>
  </si>
  <si>
    <t>CLE CRN01 CRN02 CTFI CTFO CTX DEP DOC GAFI GAFO GEWI HAR PILI PILO PLU SEFI SEFO</t>
  </si>
  <si>
    <t>CELREF</t>
  </si>
  <si>
    <t>CELEBRITY REFLECTION</t>
  </si>
  <si>
    <t>SX200027</t>
  </si>
  <si>
    <t>9HA3047</t>
  </si>
  <si>
    <t>FORT LAUDERDALE, FL</t>
  </si>
  <si>
    <t>SX200103</t>
  </si>
  <si>
    <t>CLE CTFI CTFO DEP DOC GAFO GEWO HAR PILI PILO</t>
  </si>
  <si>
    <t>CARFAS</t>
  </si>
  <si>
    <t>CARNIVAL FASCINATION</t>
  </si>
  <si>
    <t>SX200028</t>
  </si>
  <si>
    <t>FS20200105007</t>
  </si>
  <si>
    <t>C6FM9</t>
  </si>
  <si>
    <t>STMNEPT</t>
  </si>
  <si>
    <t>NEPTUNE MARINER</t>
  </si>
  <si>
    <t>01.13.2020</t>
  </si>
  <si>
    <t>SXSTM</t>
  </si>
  <si>
    <t>SX200131</t>
  </si>
  <si>
    <t>ZDIW8</t>
  </si>
  <si>
    <t>MARIGOT</t>
  </si>
  <si>
    <t>STMH283</t>
  </si>
  <si>
    <t>H283</t>
  </si>
  <si>
    <t>02.10.2020</t>
  </si>
  <si>
    <t>SX200132</t>
  </si>
  <si>
    <t>ANN CLE DEP DOC HAR LIG PILI PILO SHO</t>
  </si>
  <si>
    <t>GRAND TURK</t>
  </si>
  <si>
    <t>CARMAG</t>
  </si>
  <si>
    <t>CARNIVAL MAGIC</t>
  </si>
  <si>
    <t>SX200026</t>
  </si>
  <si>
    <t>MC20190104008</t>
  </si>
  <si>
    <t>3ETA8</t>
  </si>
  <si>
    <t>SAGAEMP</t>
  </si>
  <si>
    <t>EMPRENDEDORA</t>
  </si>
  <si>
    <t>01.14.2020</t>
  </si>
  <si>
    <t>SX200127</t>
  </si>
  <si>
    <t>ANN CLE CTFI CTFO DEP DOC GAFO HAR LIG PILI PILO SHI</t>
  </si>
  <si>
    <t>YYBC</t>
  </si>
  <si>
    <t>NINAOFSOUTHAMPTON</t>
  </si>
  <si>
    <t>NINA OF SOUTHAMPTON</t>
  </si>
  <si>
    <t>SX200140</t>
  </si>
  <si>
    <t>2DDH5</t>
  </si>
  <si>
    <t>VIRGIN GORDA</t>
  </si>
  <si>
    <t>SX200105</t>
  </si>
  <si>
    <t>CHA CLE CTFI CTFO CTW CTX DEP DOC GAFI GAFO GEWI HAR LIG MOO PILI PILO SEFI SEFO</t>
  </si>
  <si>
    <t>SX200134</t>
  </si>
  <si>
    <t>ANC ANN CLE DEP HAR PILI PILO SHI</t>
  </si>
  <si>
    <t>ST.LUCIA</t>
  </si>
  <si>
    <t>AIDLUN</t>
  </si>
  <si>
    <t>AIDALUNA</t>
  </si>
  <si>
    <t>DEAICR</t>
  </si>
  <si>
    <t>132 RI</t>
  </si>
  <si>
    <t>SX200025</t>
  </si>
  <si>
    <t>ICLP</t>
  </si>
  <si>
    <t>COLMEX2</t>
  </si>
  <si>
    <t>MARELLA EXPLORER 2</t>
  </si>
  <si>
    <t>SX200024</t>
  </si>
  <si>
    <t>VS31606</t>
  </si>
  <si>
    <t>SX200139</t>
  </si>
  <si>
    <t>VELA2</t>
  </si>
  <si>
    <t>VELA</t>
  </si>
  <si>
    <t>01.10.2020</t>
  </si>
  <si>
    <t>SKN1002831</t>
  </si>
  <si>
    <t>SX200145</t>
  </si>
  <si>
    <t>VS32105</t>
  </si>
  <si>
    <t>SX200143</t>
  </si>
  <si>
    <t>SX200144</t>
  </si>
  <si>
    <t>SX200128</t>
  </si>
  <si>
    <t>CLE CRN01 CRN02 CTFI CTFO CTW CTX DEP DOC GAFI GAFO HAR LAUI LAUO LIG PILI PILO PLU SEFI SEFO</t>
  </si>
  <si>
    <t>0UA4SN1MA</t>
  </si>
  <si>
    <t>PRIREG</t>
  </si>
  <si>
    <t>REGAL PRINCESS</t>
  </si>
  <si>
    <t>SX200034</t>
  </si>
  <si>
    <t>GP002</t>
  </si>
  <si>
    <t>ZCEK6</t>
  </si>
  <si>
    <t>PORT EVERGLADES, FL</t>
  </si>
  <si>
    <t>AIDDIV</t>
  </si>
  <si>
    <t>AIDADIVA</t>
  </si>
  <si>
    <t>SX200033</t>
  </si>
  <si>
    <t>DI14200105</t>
  </si>
  <si>
    <t>ICDH</t>
  </si>
  <si>
    <t>DOMINICAN REPUBLIC</t>
  </si>
  <si>
    <t>SX200031</t>
  </si>
  <si>
    <t>FA07200104</t>
  </si>
  <si>
    <t>FORT-DE-FRANCE</t>
  </si>
  <si>
    <t>RCLOAS</t>
  </si>
  <si>
    <t>OASIS OF THE SEAS</t>
  </si>
  <si>
    <t>SX200032</t>
  </si>
  <si>
    <t>C6XS7</t>
  </si>
  <si>
    <t>MIAMI, FL</t>
  </si>
  <si>
    <t>RCLANT</t>
  </si>
  <si>
    <t>ANTHEM OF THE SEAS</t>
  </si>
  <si>
    <t>SX200040</t>
  </si>
  <si>
    <t>C6BI7</t>
  </si>
  <si>
    <t>01.11.2020</t>
  </si>
  <si>
    <t>SX200037</t>
  </si>
  <si>
    <t>ST. BARTH</t>
  </si>
  <si>
    <t>CMACGUY</t>
  </si>
  <si>
    <t>MARFRET GUYANE</t>
  </si>
  <si>
    <t>SX200112</t>
  </si>
  <si>
    <t>0RT55S1MA</t>
  </si>
  <si>
    <t>FNMV</t>
  </si>
  <si>
    <t>SX200129</t>
  </si>
  <si>
    <t>CHA CLE CTFI CTFO CTX DEP DOC GAFI GEWI HAR LIG MOO PILI PILO PLU SEFI SEFO</t>
  </si>
  <si>
    <t>0AH26R1MA</t>
  </si>
  <si>
    <t>SX200038</t>
  </si>
  <si>
    <t>SF000</t>
  </si>
  <si>
    <t>SX200171</t>
  </si>
  <si>
    <t>CLE CTFO DEP DOC HAR LIG PILI PILO</t>
  </si>
  <si>
    <t>SEAODY</t>
  </si>
  <si>
    <t>SEABOURN ODYSSEY</t>
  </si>
  <si>
    <t>SX200036</t>
  </si>
  <si>
    <t>ODY200104</t>
  </si>
  <si>
    <t>C6XC6</t>
  </si>
  <si>
    <t>SOPER'S HOLE, BVI</t>
  </si>
  <si>
    <t>COLMCE</t>
  </si>
  <si>
    <t>MARELLA CELEBRATION</t>
  </si>
  <si>
    <t>SX200035</t>
  </si>
  <si>
    <t>9HUI9</t>
  </si>
  <si>
    <t>VIRGIN GORDA, BVI</t>
  </si>
  <si>
    <t>SX200146</t>
  </si>
  <si>
    <t>CHA CLE CTFI CTFO DEP DOC HAR PILI PILO</t>
  </si>
  <si>
    <t>SX200130</t>
  </si>
  <si>
    <t>CCL CLE CTFI CTFO CTX DEP DOC GAFI HAR LIG MOO PILI PILO SEFI SEFO</t>
  </si>
  <si>
    <t>01.12.2020</t>
  </si>
  <si>
    <t>SX200136</t>
  </si>
  <si>
    <t>CLE CRN01 CRN02 CRN04 CTFI CTFO CTW CTX DEP DOC GAFI GAFO GEWI HAR LIG PILI PILO PLU SEFI SEFO SHI</t>
  </si>
  <si>
    <t>LAPASSION1</t>
  </si>
  <si>
    <t>LA PASSION</t>
  </si>
  <si>
    <t>01.30.2020</t>
  </si>
  <si>
    <t>SSR175650</t>
  </si>
  <si>
    <t>SX200387</t>
  </si>
  <si>
    <t>SX190010</t>
  </si>
  <si>
    <t>SX200135</t>
  </si>
  <si>
    <t>CLE CRN01 CRN02 CTFI CTFO CTW CTX DEP DOC GAFI GAFO HAR LIG PILI PILO PLU SEFI SEFO</t>
  </si>
  <si>
    <t>SEABOCE</t>
  </si>
  <si>
    <t>SEABOARD OCEAN</t>
  </si>
  <si>
    <t>SX200106</t>
  </si>
  <si>
    <t>CLE CRN01 CRN02 CTFI CTFO CTX DEP DOC GAFI GEWI HAR LAUI LAUO LIG PILI PILO PLU SEFI SEFO</t>
  </si>
  <si>
    <t>A8SB7</t>
  </si>
  <si>
    <t>MIAMI, UNITED STATES</t>
  </si>
  <si>
    <t>ST JOHN, ANTIGUA</t>
  </si>
  <si>
    <t>SX200043</t>
  </si>
  <si>
    <t>CHANGE REQUE</t>
  </si>
  <si>
    <t>B001</t>
  </si>
  <si>
    <t>SX200045</t>
  </si>
  <si>
    <t>JOSTVANDYKE, B.V.I.</t>
  </si>
  <si>
    <t>CELSUM</t>
  </si>
  <si>
    <t>CELEBRITY SUMMIT</t>
  </si>
  <si>
    <t>SX200042</t>
  </si>
  <si>
    <t>CELEBRITY</t>
  </si>
  <si>
    <t>9HJC9</t>
  </si>
  <si>
    <t>CYSLMID</t>
  </si>
  <si>
    <t>MIDGARD MAX</t>
  </si>
  <si>
    <t>01.18.2020</t>
  </si>
  <si>
    <t>50687/8222915</t>
  </si>
  <si>
    <t>SX200174</t>
  </si>
  <si>
    <t>J7CV2</t>
  </si>
  <si>
    <t>BAVASTRO</t>
  </si>
  <si>
    <t>DL4208AK</t>
  </si>
  <si>
    <t>SX200183</t>
  </si>
  <si>
    <t>VS29369</t>
  </si>
  <si>
    <t>SX200170</t>
  </si>
  <si>
    <t>RCLSER</t>
  </si>
  <si>
    <t>SERENADE OF THE SEAS</t>
  </si>
  <si>
    <t>SX200176</t>
  </si>
  <si>
    <t>C6FV8</t>
  </si>
  <si>
    <t>SX200147</t>
  </si>
  <si>
    <t>CHA CLE CTFI CTFO DEP DOC GEWO HAR LIG PILI PILO</t>
  </si>
  <si>
    <t>130120S</t>
  </si>
  <si>
    <t>BERNLUN</t>
  </si>
  <si>
    <t>VEGA LUNA</t>
  </si>
  <si>
    <t>SX200137</t>
  </si>
  <si>
    <t>CLE CRN01 CRN02 CRN07 CTFI CTFO CTW CTX DEP DOC GAFI GAFO GEWI HAR LAUI LAUO LIG PILI PILO SEFI SEFO</t>
  </si>
  <si>
    <t>168-SB</t>
  </si>
  <si>
    <t>01.16.2020</t>
  </si>
  <si>
    <t>SX200173</t>
  </si>
  <si>
    <t>SAN JUAN, P.R.</t>
  </si>
  <si>
    <t>SX200048</t>
  </si>
  <si>
    <t>FS20200112007</t>
  </si>
  <si>
    <t>SX200169</t>
  </si>
  <si>
    <t>CLE CTFI CTFO DEP DOC GAFO GEWI HAR LIG PILI PILO</t>
  </si>
  <si>
    <t>SX200182</t>
  </si>
  <si>
    <t>KATO2</t>
  </si>
  <si>
    <t>KATO 2</t>
  </si>
  <si>
    <t>J7181PMH</t>
  </si>
  <si>
    <t>SX200197</t>
  </si>
  <si>
    <t>01.15.2020</t>
  </si>
  <si>
    <t>SX200178</t>
  </si>
  <si>
    <t>CHA CLE CTFI CTFO CTW DEP DOC GAFO HAR LIG MOO PILI PILO</t>
  </si>
  <si>
    <t>SX200047</t>
  </si>
  <si>
    <t>A001</t>
  </si>
  <si>
    <t>SX200046</t>
  </si>
  <si>
    <t>Y003</t>
  </si>
  <si>
    <t>PORT EVERGLADES,FL</t>
  </si>
  <si>
    <t>MSCPRE</t>
  </si>
  <si>
    <t>MSC PREZIOSA</t>
  </si>
  <si>
    <t>ITMSCR</t>
  </si>
  <si>
    <t>SX200041</t>
  </si>
  <si>
    <t>PR07</t>
  </si>
  <si>
    <t>3FOA6</t>
  </si>
  <si>
    <t>ROSEAU</t>
  </si>
  <si>
    <t>SX200051</t>
  </si>
  <si>
    <t>SX200050</t>
  </si>
  <si>
    <t>FA07200111</t>
  </si>
  <si>
    <t>SANTO DOMINGO</t>
  </si>
  <si>
    <t>SXINPAN</t>
  </si>
  <si>
    <t>NACC PANAREA</t>
  </si>
  <si>
    <t>SX200148</t>
  </si>
  <si>
    <t>9HBJ9</t>
  </si>
  <si>
    <t>ARUBA</t>
  </si>
  <si>
    <t>SX200184</t>
  </si>
  <si>
    <t>CLE CTFI CTFO DEP DOC GEWI HAR LIG PILI PILO</t>
  </si>
  <si>
    <t>STATIA</t>
  </si>
  <si>
    <t>SX200199</t>
  </si>
  <si>
    <t>SX200198</t>
  </si>
  <si>
    <t>SX200049</t>
  </si>
  <si>
    <t>SX200058</t>
  </si>
  <si>
    <t>SX200207</t>
  </si>
  <si>
    <t>BBCAFLA</t>
  </si>
  <si>
    <t>GAS FLAWLESS</t>
  </si>
  <si>
    <t>SX200142</t>
  </si>
  <si>
    <t>41/2020</t>
  </si>
  <si>
    <t>V7TS2</t>
  </si>
  <si>
    <t>SX200057</t>
  </si>
  <si>
    <t>SX200177</t>
  </si>
  <si>
    <t>CLE CRN01 CRN04 CTFI CTFO CTX DEP DOC GAFI GEWI HAR LIG PILI PILO PLU SEFI SEFO</t>
  </si>
  <si>
    <t>SX200175</t>
  </si>
  <si>
    <t>0LW24R1MA</t>
  </si>
  <si>
    <t>4h:50m</t>
  </si>
  <si>
    <t>SX200204</t>
  </si>
  <si>
    <t>LADYLARA</t>
  </si>
  <si>
    <t>LADY LARA</t>
  </si>
  <si>
    <t>01.17.2020</t>
  </si>
  <si>
    <t>SX200205</t>
  </si>
  <si>
    <t>ZCYJ4</t>
  </si>
  <si>
    <t>SX200056</t>
  </si>
  <si>
    <t>01.23.2020</t>
  </si>
  <si>
    <t>6d:6h:40m</t>
  </si>
  <si>
    <t>SX200201</t>
  </si>
  <si>
    <t>SAGASAP</t>
  </si>
  <si>
    <t>SAGA SAPPHIRE</t>
  </si>
  <si>
    <t>SAG CRUIS</t>
  </si>
  <si>
    <t>SX200054</t>
  </si>
  <si>
    <t>SA390</t>
  </si>
  <si>
    <t>9HOF8</t>
  </si>
  <si>
    <t>CMACJAM</t>
  </si>
  <si>
    <t>JAMILA</t>
  </si>
  <si>
    <t>SX200185</t>
  </si>
  <si>
    <t>0UA4UN1MA</t>
  </si>
  <si>
    <t>A8RO7</t>
  </si>
  <si>
    <t>RIO HAINA. DOM.REP</t>
  </si>
  <si>
    <t>CARPEDIEM05</t>
  </si>
  <si>
    <t>CARPE DIEM</t>
  </si>
  <si>
    <t>FU705063201(FU705)</t>
  </si>
  <si>
    <t>SX200211</t>
  </si>
  <si>
    <t>SX200210</t>
  </si>
  <si>
    <t>C2</t>
  </si>
  <si>
    <t>03.02.2020</t>
  </si>
  <si>
    <t>USMAC</t>
  </si>
  <si>
    <t>SX200053</t>
  </si>
  <si>
    <t>ANN AYF CLE DEP DOC FUEL GARB HAR LIG PILI PILO SHI SHO WAT</t>
  </si>
  <si>
    <t>ZCYD3</t>
  </si>
  <si>
    <t>SEACOTTAGE</t>
  </si>
  <si>
    <t>SEA COTTAGE</t>
  </si>
  <si>
    <t>SX200216</t>
  </si>
  <si>
    <t>01.20.2020</t>
  </si>
  <si>
    <t>SX200214</t>
  </si>
  <si>
    <t>ANN CHA CLE CTFI CTFO DEP DOC GAFO HAR LIG PILI PILO SHI</t>
  </si>
  <si>
    <t>SX200179</t>
  </si>
  <si>
    <t>CHA CLE CTFI CTFO CTX DEP DOC GAFI HAR LIG MOO PILI PILO SEFI SEFO</t>
  </si>
  <si>
    <t>0RT27R1MA</t>
  </si>
  <si>
    <t>SX200059</t>
  </si>
  <si>
    <t>SF001</t>
  </si>
  <si>
    <t>SX200220</t>
  </si>
  <si>
    <t>SX200221</t>
  </si>
  <si>
    <t>SX200203</t>
  </si>
  <si>
    <t>SEADUCTION</t>
  </si>
  <si>
    <t>4059SX2005</t>
  </si>
  <si>
    <t>SX200213</t>
  </si>
  <si>
    <t>VS23700</t>
  </si>
  <si>
    <t>SX200180</t>
  </si>
  <si>
    <t>0AH27R1MA</t>
  </si>
  <si>
    <t>06.16.2020</t>
  </si>
  <si>
    <t>SX200258</t>
  </si>
  <si>
    <t>ANN CLE DEP DOC HAR PILI PILO SHI WAT</t>
  </si>
  <si>
    <t>SEASPARROW</t>
  </si>
  <si>
    <t>SX200276</t>
  </si>
  <si>
    <t>VS26040</t>
  </si>
  <si>
    <t>GLOBAL02</t>
  </si>
  <si>
    <t>GLOBAL</t>
  </si>
  <si>
    <t>01.19.2020</t>
  </si>
  <si>
    <t>739730 / 1008700</t>
  </si>
  <si>
    <t>SX200295</t>
  </si>
  <si>
    <t>ZCPS6</t>
  </si>
  <si>
    <t>SX200187</t>
  </si>
  <si>
    <t>RCLIND</t>
  </si>
  <si>
    <t>INDEPENDENCE OF THE SEAS</t>
  </si>
  <si>
    <t>SX200227</t>
  </si>
  <si>
    <t>C6WW4</t>
  </si>
  <si>
    <t>VKLSEA</t>
  </si>
  <si>
    <t>VIKING SEA</t>
  </si>
  <si>
    <t>SXVKL</t>
  </si>
  <si>
    <t>SX200060</t>
  </si>
  <si>
    <t>OSE200111</t>
  </si>
  <si>
    <t>LAWP7</t>
  </si>
  <si>
    <t>SEADRE2</t>
  </si>
  <si>
    <t>SEADREAM 2</t>
  </si>
  <si>
    <t>14h:00m</t>
  </si>
  <si>
    <t>SXSEDE</t>
  </si>
  <si>
    <t>SX200226</t>
  </si>
  <si>
    <t>ANN CLE CPF DEP DOC HAR HSF LAUI LAUO PILI PILO SHO</t>
  </si>
  <si>
    <t>*SMPA</t>
  </si>
  <si>
    <t>C6PW9</t>
  </si>
  <si>
    <t>CRUZ BAY, U.S.V.I.</t>
  </si>
  <si>
    <t>JOST VAN DYKE, BVI</t>
  </si>
  <si>
    <t>SX200192</t>
  </si>
  <si>
    <t>CLE CRN01 CRN02 CRN04 CTFI CTFO CTW CTX DEP DOC GAFI GAFO HAR LIG PILI PILO PLU SEFI SEFO</t>
  </si>
  <si>
    <t>SMPAMEL</t>
  </si>
  <si>
    <t>SX200224</t>
  </si>
  <si>
    <t>ANN CLE DEP DOC HAR PILI PILO SHO</t>
  </si>
  <si>
    <t>BEYONDTHEBLUE</t>
  </si>
  <si>
    <t>BEYOND THE BLUE</t>
  </si>
  <si>
    <t>01.21.2020</t>
  </si>
  <si>
    <t>SX200239</t>
  </si>
  <si>
    <t>SX200202</t>
  </si>
  <si>
    <t>CLE CRN01 CRN02 CRN07 CTFI CTFO CTX DEP DOC GAFI GEWI GEWO HAR LAUI LAUO LIG PILI PILO SEFI SEFO</t>
  </si>
  <si>
    <t>MIAMI</t>
  </si>
  <si>
    <t>SX200064</t>
  </si>
  <si>
    <t>CLE CPF DEP DOC HAR HSF LAUI LAUO PILI PILO WAT</t>
  </si>
  <si>
    <t>SX200188</t>
  </si>
  <si>
    <t>CHA CLE CTFI CTFO CTW DEP DOC GAFO HAR PILI PILO</t>
  </si>
  <si>
    <t>210120S</t>
  </si>
  <si>
    <t>CHIEF01</t>
  </si>
  <si>
    <t>CHIEF</t>
  </si>
  <si>
    <t>SX1938-PC</t>
  </si>
  <si>
    <t>SX200231</t>
  </si>
  <si>
    <t>VS32816</t>
  </si>
  <si>
    <t>SX200215</t>
  </si>
  <si>
    <t>CLE CTFI CTFO DEP DOC GAFO HAR PILI PILO</t>
  </si>
  <si>
    <t>SX200063</t>
  </si>
  <si>
    <t>SEACLUSION</t>
  </si>
  <si>
    <t>LSP41954</t>
  </si>
  <si>
    <t>SX200242</t>
  </si>
  <si>
    <t>SX200240</t>
  </si>
  <si>
    <t>GRAND TURKS</t>
  </si>
  <si>
    <t>BERNSAG</t>
  </si>
  <si>
    <t>VEGA SAGITTARIUS</t>
  </si>
  <si>
    <t>SX200186</t>
  </si>
  <si>
    <t>CLE CRN01 CRN02 CRN03 CRN04 CRN07 CTFI CTFO CTW CTX DEP DOC GAFI GAFO GEWI HAR LAUI LAUO LIG PILI PILO SEFI SEFO</t>
  </si>
  <si>
    <t>152-SB</t>
  </si>
  <si>
    <t>A8RK2</t>
  </si>
  <si>
    <t>MARIANNE02</t>
  </si>
  <si>
    <t>MARIANNE</t>
  </si>
  <si>
    <t>3VE64OD</t>
  </si>
  <si>
    <t>SX200272</t>
  </si>
  <si>
    <t>BVI</t>
  </si>
  <si>
    <t>OXO</t>
  </si>
  <si>
    <t>B32368H</t>
  </si>
  <si>
    <t>SX200241</t>
  </si>
  <si>
    <t>01.25.2020</t>
  </si>
  <si>
    <t>SX200268</t>
  </si>
  <si>
    <t>SX200266</t>
  </si>
  <si>
    <t>SX200193</t>
  </si>
  <si>
    <t>CLE CTFI CTFO DEP DOC GAFO GEVO HAR PILI PILO</t>
  </si>
  <si>
    <t>SX200069</t>
  </si>
  <si>
    <t>FS20200119007</t>
  </si>
  <si>
    <t>01.22.2020</t>
  </si>
  <si>
    <t>SX200219</t>
  </si>
  <si>
    <t>ANC CLE DEP HAR PILI PILO THR THRJET THRULG</t>
  </si>
  <si>
    <t>SX200232</t>
  </si>
  <si>
    <t>CLE CRN01 CRN02 CTFI CTFO CTX DEP DOC GAFI HAR LAUI LAUO PILI PILO SEFI SEFO</t>
  </si>
  <si>
    <t>0LW25R1MA</t>
  </si>
  <si>
    <t>ANTIGUA. AG</t>
  </si>
  <si>
    <t>CARBRE</t>
  </si>
  <si>
    <t>CARNIVAL BREEZE</t>
  </si>
  <si>
    <t>SX200052</t>
  </si>
  <si>
    <t>BR20200111014</t>
  </si>
  <si>
    <t>3FZO8</t>
  </si>
  <si>
    <t>STMDAMP</t>
  </si>
  <si>
    <t>DAMEN PUSHY CAT</t>
  </si>
  <si>
    <t>SX200267</t>
  </si>
  <si>
    <t>ZOSCA</t>
  </si>
  <si>
    <t>LR F64563</t>
  </si>
  <si>
    <t>SX200261</t>
  </si>
  <si>
    <t>VS31826</t>
  </si>
  <si>
    <t>MARIGOT. ST. MARTIN</t>
  </si>
  <si>
    <t>HALNIE</t>
  </si>
  <si>
    <t>NIEUW AMSTERDAM</t>
  </si>
  <si>
    <t>SX200062</t>
  </si>
  <si>
    <t>PBWQ</t>
  </si>
  <si>
    <t>FORT LAUDERDALE, US</t>
  </si>
  <si>
    <t>MOH</t>
  </si>
  <si>
    <t>SX200251</t>
  </si>
  <si>
    <t>VS29845</t>
  </si>
  <si>
    <t>SX200254</t>
  </si>
  <si>
    <t>SX200243</t>
  </si>
  <si>
    <t>SX200244</t>
  </si>
  <si>
    <t>SX200233</t>
  </si>
  <si>
    <t>CLE CTFI CTFO CTX DEP DOC GAFI GAFO HAR LIG MOO PILI PILO SEFI SEFO</t>
  </si>
  <si>
    <t>SX200245</t>
  </si>
  <si>
    <t>CLE CRN01 CRN02 CTFI CTFO CTX DEP DOC GAFI GEWI HAR LIG PILI PILO PLU SEFI SEFO</t>
  </si>
  <si>
    <t>SX200068</t>
  </si>
  <si>
    <t>SX200066</t>
  </si>
  <si>
    <t>HALZUI</t>
  </si>
  <si>
    <t>ZUIDERDAM</t>
  </si>
  <si>
    <t>SX200067</t>
  </si>
  <si>
    <t>VS21620</t>
  </si>
  <si>
    <t>SX200253</t>
  </si>
  <si>
    <t>RCLALL</t>
  </si>
  <si>
    <t>ALLURE OF THE SEAS</t>
  </si>
  <si>
    <t>SX200250</t>
  </si>
  <si>
    <t>C6XS8</t>
  </si>
  <si>
    <t>SX200065</t>
  </si>
  <si>
    <t>DI4200119</t>
  </si>
  <si>
    <t>SAMANA, DOM.REP.</t>
  </si>
  <si>
    <t>SX200259</t>
  </si>
  <si>
    <t>ANN CLE CTFI DEP DOC HAR LIG MOO PILI PILO SHI</t>
  </si>
  <si>
    <t>DELUXE</t>
  </si>
  <si>
    <t>GA727233</t>
  </si>
  <si>
    <t>SX200264</t>
  </si>
  <si>
    <t>ZGN04</t>
  </si>
  <si>
    <t>SX200443</t>
  </si>
  <si>
    <t>EUX</t>
  </si>
  <si>
    <t>STATGLO</t>
  </si>
  <si>
    <t>SX200486</t>
  </si>
  <si>
    <t>VS20280</t>
  </si>
  <si>
    <t>SX200073</t>
  </si>
  <si>
    <t>GP004</t>
  </si>
  <si>
    <t>ST . THOMAS</t>
  </si>
  <si>
    <t>SX200072</t>
  </si>
  <si>
    <t>FORT LAUDERDALE</t>
  </si>
  <si>
    <t>SX200070</t>
  </si>
  <si>
    <t>FA07200118</t>
  </si>
  <si>
    <t>FORT DE FRANCE</t>
  </si>
  <si>
    <t>POINTSETTER</t>
  </si>
  <si>
    <t>POINT SETTER</t>
  </si>
  <si>
    <t>01.24.2020</t>
  </si>
  <si>
    <t>SX200279</t>
  </si>
  <si>
    <t>VS31088</t>
  </si>
  <si>
    <t>SX200071</t>
  </si>
  <si>
    <t>DOMASEA</t>
  </si>
  <si>
    <t>SX200217</t>
  </si>
  <si>
    <t>FUEL AND STO</t>
  </si>
  <si>
    <t>SX200189</t>
  </si>
  <si>
    <t>CLE DEP DOC GAFI GEWI HAR LAUI LAUO PILI PILO</t>
  </si>
  <si>
    <t>V264</t>
  </si>
  <si>
    <t>ROAD TOWN, TORTOLA</t>
  </si>
  <si>
    <t>SEADRE1</t>
  </si>
  <si>
    <t>SEADREAM 1</t>
  </si>
  <si>
    <t>11h:21m</t>
  </si>
  <si>
    <t>SX200076</t>
  </si>
  <si>
    <t>C6PW8</t>
  </si>
  <si>
    <t>JOSTVANDYKE, BVI</t>
  </si>
  <si>
    <t>SX200075</t>
  </si>
  <si>
    <t>LESSAINTES,GUADELOUP</t>
  </si>
  <si>
    <t>SX200234</t>
  </si>
  <si>
    <t>CMACCAY</t>
  </si>
  <si>
    <t>CMA CGM CAYENNE</t>
  </si>
  <si>
    <t>SX200191</t>
  </si>
  <si>
    <t>CLE CRN01 CRN02 CTFI CTX DEP DOC GAFI HAR LAUI LAUO LIG PILI PILO PLU SEFI SEFO</t>
  </si>
  <si>
    <t>0RT57S1MA</t>
  </si>
  <si>
    <t>2IIX7</t>
  </si>
  <si>
    <t>LIGHTNINGEXPRESS</t>
  </si>
  <si>
    <t>LIGHTNING EXPRESS</t>
  </si>
  <si>
    <t>02.01.2020</t>
  </si>
  <si>
    <t>SX200404</t>
  </si>
  <si>
    <t>V2ZP3</t>
  </si>
  <si>
    <t>01.27.2020</t>
  </si>
  <si>
    <t>SX200282</t>
  </si>
  <si>
    <t>CLE CTFI CTFO DEP DOC GAFO GEWO HAR LIG PILI PILO SHI</t>
  </si>
  <si>
    <t>SX200237</t>
  </si>
  <si>
    <t>CLE CTFI CTFO CTX DEP DOC GAFI HAR LIG MOO PILI PILO SEFI SEFO</t>
  </si>
  <si>
    <t>0AH28R1MA</t>
  </si>
  <si>
    <t>SX200074</t>
  </si>
  <si>
    <t>SF002</t>
  </si>
  <si>
    <t>SX200277</t>
  </si>
  <si>
    <t>SX200081</t>
  </si>
  <si>
    <t>ODY200118</t>
  </si>
  <si>
    <t>NORBLI</t>
  </si>
  <si>
    <t>NORWEGIAN BLISS</t>
  </si>
  <si>
    <t>NORWEGIAN</t>
  </si>
  <si>
    <t>SX200079</t>
  </si>
  <si>
    <t>VS30871</t>
  </si>
  <si>
    <t>SX200080</t>
  </si>
  <si>
    <t>HALKON</t>
  </si>
  <si>
    <t>KONINGSDAM</t>
  </si>
  <si>
    <t>SX200078</t>
  </si>
  <si>
    <t>VS27665</t>
  </si>
  <si>
    <t>SX200281</t>
  </si>
  <si>
    <t>SX200190</t>
  </si>
  <si>
    <t>CLE CRN01 CRN02 CTFI CTFO CTW CTX DEP DOC GAFI GAFO HAR LAUI LAUO LIG PILI PILO SEFI SEFO</t>
  </si>
  <si>
    <t>0RT59S1MA</t>
  </si>
  <si>
    <t>LONDON. GB</t>
  </si>
  <si>
    <t>DONQUIJOTE</t>
  </si>
  <si>
    <t>DON QUIJOTE</t>
  </si>
  <si>
    <t>02.03.2020</t>
  </si>
  <si>
    <t>XPH 4173</t>
  </si>
  <si>
    <t>SX200417</t>
  </si>
  <si>
    <t>SX200238</t>
  </si>
  <si>
    <t>01.26.2020</t>
  </si>
  <si>
    <t>SX200194</t>
  </si>
  <si>
    <t>ANN CLE CRN01 CRN02 CTFI CTFO CTW CTX DEP DOC GAFI GAFO HAR LAUI LAUO LIG PILI PILO PLU SEFI SEFO SHI</t>
  </si>
  <si>
    <t>0UA4WN1MA</t>
  </si>
  <si>
    <t>LEGRANDBLEU</t>
  </si>
  <si>
    <t>LE GRAND BLEU</t>
  </si>
  <si>
    <t>ASHOLI</t>
  </si>
  <si>
    <t>SX200236</t>
  </si>
  <si>
    <t>AYF CLE DEP DOC FUEL GARB HAR LIG PILI PILO SLU</t>
  </si>
  <si>
    <t>ZCDF7</t>
  </si>
  <si>
    <t>SOUTHHAMPTON UK</t>
  </si>
  <si>
    <t>INTEOS7</t>
  </si>
  <si>
    <t>OSLO BULK 7</t>
  </si>
  <si>
    <t>SX200235</t>
  </si>
  <si>
    <t>CLE DEP DOC GEWI HAR LAUI LAUO LIG PILI PILO</t>
  </si>
  <si>
    <t>OCC1873</t>
  </si>
  <si>
    <t>PV8771</t>
  </si>
  <si>
    <t>RIO BUENO</t>
  </si>
  <si>
    <t>GUADELOUE</t>
  </si>
  <si>
    <t>SX200246</t>
  </si>
  <si>
    <t>ANN CLE CRN01 CRN02 CTFI CTFO CTX DEP DOC GAFI GAFO HAR LIG PILI PILO SEFI SEFO SHI</t>
  </si>
  <si>
    <t>SX200270</t>
  </si>
  <si>
    <t>SX200247</t>
  </si>
  <si>
    <t>ANN CLE CRN01 CRN02 CTFI CTFO CTW CTX DEP DOC GAFI GAFO GEWI HAR LIG PILI PILO PLU SEFI SEFO SHI SHO</t>
  </si>
  <si>
    <t>SX200287</t>
  </si>
  <si>
    <t>V4EK3</t>
  </si>
  <si>
    <t>STMK5213</t>
  </si>
  <si>
    <t>K5213</t>
  </si>
  <si>
    <t>02.25.2020</t>
  </si>
  <si>
    <t>SX200472</t>
  </si>
  <si>
    <t>HAR</t>
  </si>
  <si>
    <t>STMK4512</t>
  </si>
  <si>
    <t>K4512</t>
  </si>
  <si>
    <t>SX200473</t>
  </si>
  <si>
    <t>ASCLVER</t>
  </si>
  <si>
    <t>VERONICA PG</t>
  </si>
  <si>
    <t>01.28.2020</t>
  </si>
  <si>
    <t>SX200285</t>
  </si>
  <si>
    <t>ANC ANN CLE DEP HAR LAUI PILI PILO SHI THR THRJET</t>
  </si>
  <si>
    <t>MEPV6</t>
  </si>
  <si>
    <t>SX200256</t>
  </si>
  <si>
    <t>CLE CTFI CTFO DEP DOC GAFO HAR LIG PILI PILO</t>
  </si>
  <si>
    <t>280120S</t>
  </si>
  <si>
    <t>BERNHOH</t>
  </si>
  <si>
    <t>HOHERIFF</t>
  </si>
  <si>
    <t>SX200255</t>
  </si>
  <si>
    <t>CLE CRN01 CRN02 CRN03 CRN04 CTFI CTFO CTW CTX DEP DOC GAFI GAFO GEWI HAR LAUI LAUO LIG PILI PILO PLU SEFI SEFO</t>
  </si>
  <si>
    <t>158-SB</t>
  </si>
  <si>
    <t>V2CT4</t>
  </si>
  <si>
    <t>FREBRA</t>
  </si>
  <si>
    <t>MS BRAEMAR</t>
  </si>
  <si>
    <t>GBFROC</t>
  </si>
  <si>
    <t>SX200086</t>
  </si>
  <si>
    <t>FRED OLSEN</t>
  </si>
  <si>
    <t>M2002</t>
  </si>
  <si>
    <t>C6SY7</t>
  </si>
  <si>
    <t>SX200085</t>
  </si>
  <si>
    <t>LITTLE BAY, BVI</t>
  </si>
  <si>
    <t>DISWON</t>
  </si>
  <si>
    <t>DISNEY WONDER</t>
  </si>
  <si>
    <t>DIS</t>
  </si>
  <si>
    <t>SX200077</t>
  </si>
  <si>
    <t>C6QM8</t>
  </si>
  <si>
    <t>ONEMORE</t>
  </si>
  <si>
    <t>ONE MORE</t>
  </si>
  <si>
    <t>EC541063201</t>
  </si>
  <si>
    <t>SX200293</t>
  </si>
  <si>
    <t>SX200283</t>
  </si>
  <si>
    <t>0LW26R1MA</t>
  </si>
  <si>
    <t>SX200260</t>
  </si>
  <si>
    <t>SX200298</t>
  </si>
  <si>
    <t>STATPRO</t>
  </si>
  <si>
    <t>STATIA PROVIDER</t>
  </si>
  <si>
    <t>01.29.2020</t>
  </si>
  <si>
    <t>SX200297</t>
  </si>
  <si>
    <t>VS20299</t>
  </si>
  <si>
    <t>SX200299</t>
  </si>
  <si>
    <t>STATCON</t>
  </si>
  <si>
    <t>STATIA CONDOR</t>
  </si>
  <si>
    <t>SX200300</t>
  </si>
  <si>
    <t>VS32846</t>
  </si>
  <si>
    <t>SX200082</t>
  </si>
  <si>
    <t>PR09</t>
  </si>
  <si>
    <t>ROAD TOWN</t>
  </si>
  <si>
    <t>ROSEAU, DOMINICA</t>
  </si>
  <si>
    <t>SX200083</t>
  </si>
  <si>
    <t>FS20200126007</t>
  </si>
  <si>
    <t>PNOVEN</t>
  </si>
  <si>
    <t>VENTURA</t>
  </si>
  <si>
    <t>SX200084</t>
  </si>
  <si>
    <t>N001</t>
  </si>
  <si>
    <t>ZCDT2</t>
  </si>
  <si>
    <t>PORTUGAL</t>
  </si>
  <si>
    <t>02.02.2020</t>
  </si>
  <si>
    <t>4d:17h:40m</t>
  </si>
  <si>
    <t>SX200302</t>
  </si>
  <si>
    <t>SX200301</t>
  </si>
  <si>
    <t>RCLSYM</t>
  </si>
  <si>
    <t>SYMPHONY OF THE SEAS</t>
  </si>
  <si>
    <t>SX200092</t>
  </si>
  <si>
    <t>C6DF6</t>
  </si>
  <si>
    <t>MIAMI, USA</t>
  </si>
  <si>
    <t>SX200309</t>
  </si>
  <si>
    <t>SX200310</t>
  </si>
  <si>
    <t>ANN BUN CLE DEP DOC HAR LIG PILI PILO SHO</t>
  </si>
  <si>
    <t>SX200294</t>
  </si>
  <si>
    <t>CLE CTFI CTFO CTW DEP DOC GAFI GAFO GEWI GEWO HAR LIG MOO PILI PILO</t>
  </si>
  <si>
    <t>PNOAUR</t>
  </si>
  <si>
    <t>AURORA</t>
  </si>
  <si>
    <t>SX200094</t>
  </si>
  <si>
    <t>R0011</t>
  </si>
  <si>
    <t>ZCDW9</t>
  </si>
  <si>
    <t>BASSETERRE</t>
  </si>
  <si>
    <t>SX200089</t>
  </si>
  <si>
    <t>OSE200121</t>
  </si>
  <si>
    <t>SX200093</t>
  </si>
  <si>
    <t>B002</t>
  </si>
  <si>
    <t>SX200095</t>
  </si>
  <si>
    <t>A002</t>
  </si>
  <si>
    <t>SX200090</t>
  </si>
  <si>
    <t>Y005</t>
  </si>
  <si>
    <t>PORT EVERGLADES, US</t>
  </si>
  <si>
    <t>INTEOS5</t>
  </si>
  <si>
    <t>OSLO BULK 5</t>
  </si>
  <si>
    <t>SX200296</t>
  </si>
  <si>
    <t>CLE DEP DOC GEWI HAR LAUI LAUO PILI PILO</t>
  </si>
  <si>
    <t>OCC1012</t>
  </si>
  <si>
    <t>9V8770</t>
  </si>
  <si>
    <t>RIO HAINA, D.R.</t>
  </si>
  <si>
    <t>VIEUX FORT, ST LUCIA</t>
  </si>
  <si>
    <t>TOORHUMPUNCH</t>
  </si>
  <si>
    <t>TOO RHUM PUNCH</t>
  </si>
  <si>
    <t>SX200314</t>
  </si>
  <si>
    <t>VS20755</t>
  </si>
  <si>
    <t>SX200088</t>
  </si>
  <si>
    <t>SX200308</t>
  </si>
  <si>
    <t>ANN CLE CTFI CTFO CTX DEP DOC GAFI GAFO HAR LIG PILI PILO SEFI SEFO SHI</t>
  </si>
  <si>
    <t>SX200385</t>
  </si>
  <si>
    <t>SX200386</t>
  </si>
  <si>
    <t>SXLOALO</t>
  </si>
  <si>
    <t>ALOI</t>
  </si>
  <si>
    <t>13h:19m</t>
  </si>
  <si>
    <t>SX200393</t>
  </si>
  <si>
    <t>PJ5075</t>
  </si>
  <si>
    <t>SX200098</t>
  </si>
  <si>
    <t>FORT LAUDERDALE, USA</t>
  </si>
  <si>
    <t>SX200097</t>
  </si>
  <si>
    <t>FA07200125</t>
  </si>
  <si>
    <t>SX200096</t>
  </si>
  <si>
    <t>SX200318</t>
  </si>
  <si>
    <t>MARSMUT</t>
  </si>
  <si>
    <t>SX200303</t>
  </si>
  <si>
    <t>CLE CTFO DEP DOC GAFO GEVO HAR PILI PILO</t>
  </si>
  <si>
    <t>SILWIN</t>
  </si>
  <si>
    <t>SILVER WIND</t>
  </si>
  <si>
    <t>SILVER</t>
  </si>
  <si>
    <t>SX200100</t>
  </si>
  <si>
    <t>C6FG2</t>
  </si>
  <si>
    <t>CRUZ BAY, ST. JOHN</t>
  </si>
  <si>
    <t>CAYOLA</t>
  </si>
  <si>
    <t>PPF51510P</t>
  </si>
  <si>
    <t>SX200395</t>
  </si>
  <si>
    <t>VS29878</t>
  </si>
  <si>
    <t>SAPHIR02</t>
  </si>
  <si>
    <t>SAPHIR</t>
  </si>
  <si>
    <t>01.31.2020</t>
  </si>
  <si>
    <t>PPE9787SL</t>
  </si>
  <si>
    <t>SX200396</t>
  </si>
  <si>
    <t>SX200321</t>
  </si>
  <si>
    <t>0UA4YN1MA</t>
  </si>
  <si>
    <t>TROPOPA</t>
  </si>
  <si>
    <t>TROPIC OPAL</t>
  </si>
  <si>
    <t>SX200324</t>
  </si>
  <si>
    <t>CLE CRN01 CTFI CTFO CTX DEP DOC GAFI GEWI HAR PILI PILO PLU SEFI SEFO</t>
  </si>
  <si>
    <t>J8NW</t>
  </si>
  <si>
    <t>02.14.2020</t>
  </si>
  <si>
    <t>SX200394</t>
  </si>
  <si>
    <t>VENEZUELA</t>
  </si>
  <si>
    <t>SX200099</t>
  </si>
  <si>
    <t>ST. JOHN</t>
  </si>
  <si>
    <t>SX200304</t>
  </si>
  <si>
    <t>CHA CLE CTFI CTFO CTX DEP DOC GAFI HAR LIG MOO PILI PILO PLU SEFI SEFO</t>
  </si>
  <si>
    <t>INTET55</t>
  </si>
  <si>
    <t>T-55</t>
  </si>
  <si>
    <t>ANSTBS</t>
  </si>
  <si>
    <t>SKN1001474</t>
  </si>
  <si>
    <t>SX200229</t>
  </si>
  <si>
    <t>VS28100</t>
  </si>
  <si>
    <t>INTEEDI</t>
  </si>
  <si>
    <t>EDINA</t>
  </si>
  <si>
    <t>SKN1002800/7422984</t>
  </si>
  <si>
    <t>SX200228</t>
  </si>
  <si>
    <t>V4DE3</t>
  </si>
  <si>
    <t>SXONMAS</t>
  </si>
  <si>
    <t>MASCOT</t>
  </si>
  <si>
    <t>GRO20120</t>
  </si>
  <si>
    <t>SX200389</t>
  </si>
  <si>
    <t>VS31637</t>
  </si>
  <si>
    <t>GRENADA</t>
  </si>
  <si>
    <t>SX200403</t>
  </si>
  <si>
    <t>Cargo Traffic 01.01.2021 - 01.31.2021</t>
  </si>
  <si>
    <t>Code</t>
  </si>
  <si>
    <t>Cargo Type</t>
  </si>
  <si>
    <t xml:space="preserve">QTY </t>
  </si>
  <si>
    <t>TEU</t>
  </si>
  <si>
    <t>M3</t>
  </si>
  <si>
    <t>AU</t>
  </si>
  <si>
    <t>Automobiles IN</t>
  </si>
  <si>
    <t>Automobiles OUT</t>
  </si>
  <si>
    <t>AUTS</t>
  </si>
  <si>
    <t>Automobiles Transit IN</t>
  </si>
  <si>
    <t>Automobiles Transit OUT</t>
  </si>
  <si>
    <t>BT</t>
  </si>
  <si>
    <t>Boats IN</t>
  </si>
  <si>
    <t>CG</t>
  </si>
  <si>
    <t>Cement (Big Bag) IN</t>
  </si>
  <si>
    <t>Cement (Big Bag) OUT</t>
  </si>
  <si>
    <t>CT</t>
  </si>
  <si>
    <t>Cement (load) IN</t>
  </si>
  <si>
    <t>GR</t>
  </si>
  <si>
    <t>Gravel by weight IN</t>
  </si>
  <si>
    <t>GV</t>
  </si>
  <si>
    <t>General by volume IN</t>
  </si>
  <si>
    <t>General by volume OUT</t>
  </si>
  <si>
    <t>GVTS</t>
  </si>
  <si>
    <t>General by volume TS OUT</t>
  </si>
  <si>
    <t>GW</t>
  </si>
  <si>
    <t>General by weight IN</t>
  </si>
  <si>
    <t>HE</t>
  </si>
  <si>
    <t>Heavy equipment IN</t>
  </si>
  <si>
    <t>SA</t>
  </si>
  <si>
    <t>Sand IN</t>
  </si>
  <si>
    <t>IN</t>
  </si>
  <si>
    <t>OUT</t>
  </si>
  <si>
    <t>20EPC</t>
  </si>
  <si>
    <t>20ETS</t>
  </si>
  <si>
    <t>20FPC</t>
  </si>
  <si>
    <t>20FTS</t>
  </si>
  <si>
    <t>20FTSOOG</t>
  </si>
  <si>
    <t>40EPC</t>
  </si>
  <si>
    <t>40ETS</t>
  </si>
  <si>
    <t>40FOOG</t>
  </si>
  <si>
    <t>40FPC</t>
  </si>
  <si>
    <t>40FTS</t>
  </si>
  <si>
    <t>40FTSOOG</t>
  </si>
  <si>
    <t>45E</t>
  </si>
  <si>
    <t>45ETS</t>
  </si>
  <si>
    <t>45F</t>
  </si>
  <si>
    <t>45FTS</t>
  </si>
  <si>
    <t>Cargo Traffic 01.01.2020 - 01.31.2020</t>
  </si>
  <si>
    <t>BTTS</t>
  </si>
  <si>
    <t>Boats Transit IN</t>
  </si>
  <si>
    <t>Boats Transit OUT</t>
  </si>
  <si>
    <t>CB</t>
  </si>
  <si>
    <t>Cement (bag) IN</t>
  </si>
  <si>
    <t>General by volume TS IN</t>
  </si>
  <si>
    <t>MC</t>
  </si>
  <si>
    <t>Motorcycles IN</t>
  </si>
  <si>
    <t>ST</t>
  </si>
  <si>
    <t>Steel IN</t>
  </si>
  <si>
    <t>20FOOG</t>
  </si>
  <si>
    <t>45EPC</t>
  </si>
  <si>
    <t>45FPC</t>
  </si>
  <si>
    <t>Boats OUT</t>
  </si>
  <si>
    <t>Heavy equipment OUT</t>
  </si>
  <si>
    <t>HETS</t>
  </si>
  <si>
    <t>Heavy equipment transit IN</t>
  </si>
  <si>
    <t>Heavy equipment transit OUT</t>
  </si>
  <si>
    <t>Difference %</t>
  </si>
  <si>
    <t>History Provisioning</t>
  </si>
  <si>
    <t>Container</t>
  </si>
  <si>
    <t>Type</t>
  </si>
  <si>
    <t>File</t>
  </si>
  <si>
    <t>Customer</t>
  </si>
  <si>
    <t>IN date</t>
  </si>
  <si>
    <t>OUT date</t>
  </si>
  <si>
    <t>Call</t>
  </si>
  <si>
    <t xml:space="preserve">Type </t>
  </si>
  <si>
    <t>Name</t>
  </si>
  <si>
    <t>Arr. date</t>
  </si>
  <si>
    <t>BSIU 944850-2</t>
  </si>
  <si>
    <t>HC40</t>
  </si>
  <si>
    <t>TROPICAL SHIPPING COMPANY</t>
  </si>
  <si>
    <t>VS</t>
  </si>
  <si>
    <t>BSIU 948211-1</t>
  </si>
  <si>
    <t>BSIU 967258-0</t>
  </si>
  <si>
    <t>12.27.2020</t>
  </si>
  <si>
    <t>12.16.2020</t>
  </si>
  <si>
    <t>BSIU 989045-3</t>
  </si>
  <si>
    <t>12.15.2020</t>
  </si>
  <si>
    <t>BSIU 989175-8</t>
  </si>
  <si>
    <t>BSIU 989196-9</t>
  </si>
  <si>
    <t>FSCU 810895-8</t>
  </si>
  <si>
    <t>SEGU 926242-2</t>
  </si>
  <si>
    <t>HR40</t>
  </si>
  <si>
    <t>SEGU 936593-0</t>
  </si>
  <si>
    <t>SEGU 974162-0</t>
  </si>
  <si>
    <t>SEGU 978142-8</t>
  </si>
  <si>
    <t>RE20</t>
  </si>
  <si>
    <t>TCNU 701640-5</t>
  </si>
  <si>
    <t>TTRU 380708-8</t>
  </si>
  <si>
    <t>TTRU 380835-6</t>
  </si>
  <si>
    <t>TTRU 381032-7</t>
  </si>
  <si>
    <t>TTRU 485160-8</t>
  </si>
  <si>
    <t>TTRU 485341-0</t>
  </si>
  <si>
    <t>TTRU 581672-5</t>
  </si>
  <si>
    <t>BMOU 411257-2</t>
  </si>
  <si>
    <t>12.29.2019</t>
  </si>
  <si>
    <t>BSIU 916252-4</t>
  </si>
  <si>
    <t>BSIU 944335-2</t>
  </si>
  <si>
    <t>BSIU 948811-0</t>
  </si>
  <si>
    <t>BSIU 948956-4</t>
  </si>
  <si>
    <t>BSIU 949182-8</t>
  </si>
  <si>
    <t>BSIU 966875-0</t>
  </si>
  <si>
    <t>BSIU 966985-9</t>
  </si>
  <si>
    <t>BSIU 967177-4</t>
  </si>
  <si>
    <t>BSIU 973715-1</t>
  </si>
  <si>
    <t>BSIU 974543-4</t>
  </si>
  <si>
    <t>BSIU 975965-4</t>
  </si>
  <si>
    <t>BSIU 976103-4</t>
  </si>
  <si>
    <t>BSIU 988986-9</t>
  </si>
  <si>
    <t>BSIU 989056-1</t>
  </si>
  <si>
    <t>BSIU 990770-4</t>
  </si>
  <si>
    <t>BSIU 991095-0</t>
  </si>
  <si>
    <t>BSIU 991184-9</t>
  </si>
  <si>
    <t>CMA-CGM</t>
  </si>
  <si>
    <t>CIRExpress</t>
  </si>
  <si>
    <t>CXRU 108276-0</t>
  </si>
  <si>
    <t>SEABOARD MARINE LINES</t>
  </si>
  <si>
    <t>CXRU 138092-9</t>
  </si>
  <si>
    <t>FCIU 936312-0</t>
  </si>
  <si>
    <t>GESU 939162-0</t>
  </si>
  <si>
    <t>GESU 939318-2</t>
  </si>
  <si>
    <t>MAGU 545735-5</t>
  </si>
  <si>
    <t>SEGU 408952-5</t>
  </si>
  <si>
    <t>SEGU 901549-0</t>
  </si>
  <si>
    <t>SEGU 906920-2</t>
  </si>
  <si>
    <t>SEGU 926167-9</t>
  </si>
  <si>
    <t>SEGU 926239-8</t>
  </si>
  <si>
    <t>SEGU 926254-6</t>
  </si>
  <si>
    <t>SEGU 926293-1</t>
  </si>
  <si>
    <t>SEGU 926374-8</t>
  </si>
  <si>
    <t>SEGU 926508-3</t>
  </si>
  <si>
    <t>SEGU 926542-1</t>
  </si>
  <si>
    <t>SEGU 936508-2</t>
  </si>
  <si>
    <t>SEGU 936532-8</t>
  </si>
  <si>
    <t>SEGU 936846-1</t>
  </si>
  <si>
    <t>SEGU 936926-2</t>
  </si>
  <si>
    <t>SEGU 938290-0</t>
  </si>
  <si>
    <t>SEGU 974201-5</t>
  </si>
  <si>
    <t>SEGU 974276-1</t>
  </si>
  <si>
    <t>SEGU 974615-5</t>
  </si>
  <si>
    <t>SEGU 974669-0</t>
  </si>
  <si>
    <t>SEGU 974670-4</t>
  </si>
  <si>
    <t>SMLU 314581-2</t>
  </si>
  <si>
    <t>DV20</t>
  </si>
  <si>
    <t>SMLU 544928-6</t>
  </si>
  <si>
    <t>SMLU 545236-1</t>
  </si>
  <si>
    <t>SMLU 545319-9</t>
  </si>
  <si>
    <t>SMLU 546085-5</t>
  </si>
  <si>
    <t>DV40</t>
  </si>
  <si>
    <t>SMLU 790873-8</t>
  </si>
  <si>
    <t>SZLU 204601-9</t>
  </si>
  <si>
    <t>SZLU 930208-8</t>
  </si>
  <si>
    <t>TCLU 472574-0</t>
  </si>
  <si>
    <t>TEMU 667996-0</t>
  </si>
  <si>
    <t>TEMU 913405-3</t>
  </si>
  <si>
    <t>TEMU 922040-2</t>
  </si>
  <si>
    <t>TRIU 802414-6</t>
  </si>
  <si>
    <t>TRIU 805226-1</t>
  </si>
  <si>
    <t>TRIU 818518-2</t>
  </si>
  <si>
    <t>TRLU 169666-8</t>
  </si>
  <si>
    <t>TTNU 829008-0</t>
  </si>
  <si>
    <t>TTNU 851140-6</t>
  </si>
  <si>
    <t>TTRU 380697-0</t>
  </si>
  <si>
    <t>TTRU 380746-8</t>
  </si>
  <si>
    <t>TTRU 380919-9</t>
  </si>
  <si>
    <t>TTRU 380922-3</t>
  </si>
  <si>
    <t>TTRU 380977-4</t>
  </si>
  <si>
    <t>TTRU 380997-0</t>
  </si>
  <si>
    <t>TTRU 381020-3</t>
  </si>
  <si>
    <t>TTRU 484259-2</t>
  </si>
  <si>
    <t>TTRU 484956-0</t>
  </si>
  <si>
    <t>TTRU 485083-3</t>
  </si>
  <si>
    <t>TTRU 581199-7</t>
  </si>
  <si>
    <t>TTRU 581211-8</t>
  </si>
  <si>
    <t>TTRU 581276-1</t>
  </si>
  <si>
    <t>TTRU 581355-7</t>
  </si>
  <si>
    <t>TTRU 581481-0</t>
  </si>
  <si>
    <t>TTRU 581543-6</t>
  </si>
  <si>
    <t>TTRU 581572-9</t>
  </si>
  <si>
    <t>TTRU 581579-7</t>
  </si>
  <si>
    <t>TTRU 581601-0</t>
  </si>
  <si>
    <t>TTRU 581614-0</t>
  </si>
  <si>
    <t>TTRU 581675-1</t>
  </si>
  <si>
    <t>TTRU 581703-8</t>
  </si>
  <si>
    <t>TTRU 581818-4</t>
  </si>
  <si>
    <t>TTRU 581960-0</t>
  </si>
  <si>
    <t>TTRU 582103-8</t>
  </si>
  <si>
    <t>TTRU 582347-3</t>
  </si>
  <si>
    <t>TTRU 582399-8</t>
  </si>
  <si>
    <t>Provisioning 2020</t>
  </si>
  <si>
    <t>%Dif</t>
  </si>
  <si>
    <t>Provisioning 2021</t>
  </si>
  <si>
    <t>Total Throughput(TEUS):</t>
  </si>
  <si>
    <t>Teus20</t>
  </si>
  <si>
    <t>Teus19</t>
  </si>
  <si>
    <t>Teus18</t>
  </si>
  <si>
    <t>%Diff</t>
  </si>
  <si>
    <t>Teus17</t>
  </si>
  <si>
    <t>Teus16</t>
  </si>
  <si>
    <t>Teus15</t>
  </si>
  <si>
    <t>Teus14</t>
  </si>
  <si>
    <t>Teus13</t>
  </si>
  <si>
    <t>Teus12</t>
  </si>
  <si>
    <t>Teus11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</si>
  <si>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</si>
  <si>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</si>
  <si>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</si>
  <si>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</si>
  <si>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</si>
  <si>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</si>
  <si>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</si>
  <si>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</si>
  <si>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</si>
  <si>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</si>
  <si>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</si>
  <si>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Full Import - Local vs Transit:</t>
  </si>
  <si>
    <t xml:space="preserve"> PERIOD</t>
  </si>
  <si>
    <t>Local 15</t>
  </si>
  <si>
    <t>Local 14</t>
  </si>
  <si>
    <t>Local13</t>
  </si>
  <si>
    <t>Local12</t>
  </si>
  <si>
    <t>Trans20</t>
  </si>
  <si>
    <t>Trans19</t>
  </si>
  <si>
    <t>Trans18</t>
  </si>
  <si>
    <t>Trans17</t>
  </si>
  <si>
    <t>Trans16</t>
  </si>
  <si>
    <t>Trans15</t>
  </si>
  <si>
    <t>Trans14</t>
  </si>
  <si>
    <t>Trans13</t>
  </si>
  <si>
    <t>Trans12</t>
  </si>
  <si>
    <t>SEPT</t>
  </si>
  <si>
    <t>Total throughput</t>
  </si>
  <si>
    <t>Import full</t>
  </si>
  <si>
    <t>T.S</t>
  </si>
  <si>
    <t>Teus21</t>
  </si>
  <si>
    <t>Trans21</t>
  </si>
  <si>
    <t>Cruise</t>
  </si>
  <si>
    <t>Total Cruise Ships Visited:</t>
  </si>
  <si>
    <t>Total Cruise Lines Visited:</t>
  </si>
  <si>
    <t>Cargo</t>
  </si>
  <si>
    <t>Total Cargo Ships docked:</t>
  </si>
  <si>
    <t>Total Teu Throughput:</t>
  </si>
  <si>
    <t>Import (Teus):</t>
  </si>
  <si>
    <t>Transit (Teus):</t>
  </si>
  <si>
    <t>Export (Teus):</t>
  </si>
  <si>
    <t>Total Vessels visit:</t>
  </si>
  <si>
    <t>Difference (#)</t>
  </si>
  <si>
    <t>Difference (%)</t>
  </si>
  <si>
    <t>Vessels docked on Cruise Piers</t>
  </si>
  <si>
    <t>Anchor</t>
  </si>
  <si>
    <t>Berth Location</t>
  </si>
  <si>
    <t>Anchorn</t>
  </si>
  <si>
    <t>Vessels docked on Cargo Dock</t>
  </si>
  <si>
    <t>SIMPLAG</t>
  </si>
  <si>
    <t>TD</t>
  </si>
  <si>
    <t>Rest</t>
  </si>
  <si>
    <t>Total Vessel Calls</t>
  </si>
  <si>
    <t>ANCHOR</t>
  </si>
  <si>
    <t>ANCHORN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</si>
</sst>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b/>
      <u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4" borderId="0" xfId="0" applyFill="1"/>
    <xf numFmtId="0" fontId="0" fillId="0" borderId="0" xfId="0"/>
    <xf numFmtId="0" fontId="3" fillId="2" borderId="1" xfId="0" applyFont="1" applyFill="1" applyBorder="1" applyAlignment="1">
      <alignment horizontal="center"/>
    </xf>
    <xf numFmtId="20" fontId="0" fillId="0" borderId="0" xfId="0" applyNumberFormat="1"/>
    <xf numFmtId="16" fontId="0" fillId="0" borderId="0" xfId="0" applyNumberFormat="1"/>
    <xf numFmtId="17" fontId="0" fillId="0" borderId="0" xfId="0" applyNumberFormat="1"/>
    <xf numFmtId="0" fontId="0" fillId="0" borderId="0" xfId="0"/>
    <xf numFmtId="0" fontId="3" fillId="2" borderId="1" xfId="0" applyFont="1" applyFill="1" applyBorder="1" applyAlignment="1">
      <alignment horizontal="center"/>
    </xf>
    <xf numFmtId="20" fontId="0" fillId="0" borderId="0" xfId="0" applyNumberFormat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9" fillId="0" borderId="0" xfId="0" applyFont="1"/>
    <xf numFmtId="9" fontId="9" fillId="0" borderId="0" xfId="0" applyNumberFormat="1" applyFont="1"/>
    <xf numFmtId="9" fontId="10" fillId="0" borderId="0" xfId="0" applyNumberFormat="1" applyFont="1"/>
    <xf numFmtId="0" fontId="0" fillId="0" borderId="11" xfId="0" applyBorder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9" fontId="0" fillId="0" borderId="11" xfId="1" applyFont="1" applyBorder="1"/>
    <xf numFmtId="0" fontId="11" fillId="0" borderId="11" xfId="0" applyFont="1" applyBorder="1"/>
    <xf numFmtId="0" fontId="0" fillId="0" borderId="0" xfId="0"/>
    <xf numFmtId="0" fontId="3" fillId="2" borderId="1" xfId="0" applyFont="1" applyFill="1" applyBorder="1" applyAlignment="1">
      <alignment horizontal="center"/>
    </xf>
    <xf numFmtId="9" fontId="11" fillId="0" borderId="11" xfId="1" applyFont="1" applyBorder="1"/>
    <xf numFmtId="164" fontId="11" fillId="0" borderId="11" xfId="1" applyNumberFormat="1" applyFont="1" applyBorder="1"/>
    <xf numFmtId="0" fontId="4" fillId="0" borderId="11" xfId="0" applyFont="1" applyBorder="1"/>
    <xf numFmtId="9" fontId="11" fillId="0" borderId="11" xfId="0" applyNumberFormat="1" applyFont="1" applyBorder="1"/>
    <xf numFmtId="0" fontId="11" fillId="0" borderId="12" xfId="0" applyFont="1" applyBorder="1"/>
    <xf numFmtId="9" fontId="11" fillId="0" borderId="12" xfId="1" applyFont="1" applyBorder="1"/>
    <xf numFmtId="3" fontId="11" fillId="0" borderId="11" xfId="0" applyNumberFormat="1" applyFont="1" applyBorder="1"/>
    <xf numFmtId="3" fontId="4" fillId="0" borderId="11" xfId="0" applyNumberFormat="1" applyFont="1" applyBorder="1"/>
    <xf numFmtId="0" fontId="11" fillId="0" borderId="11" xfId="1" applyNumberFormat="1" applyFont="1" applyBorder="1"/>
    <xf numFmtId="9" fontId="4" fillId="0" borderId="11" xfId="1" applyFont="1" applyBorder="1"/>
    <xf numFmtId="3" fontId="11" fillId="0" borderId="12" xfId="0" applyNumberFormat="1" applyFont="1" applyBorder="1"/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3" fontId="0" fillId="0" borderId="0" xfId="0" applyNumberFormat="1"/>
    <xf numFmtId="0" fontId="12" fillId="6" borderId="5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3" fillId="0" borderId="0" xfId="0" applyFont="1"/>
    <xf numFmtId="0" fontId="13" fillId="0" borderId="5" xfId="0" applyFont="1" applyBorder="1"/>
    <xf numFmtId="0" fontId="13" fillId="0" borderId="6" xfId="0" applyFont="1" applyBorder="1"/>
    <xf numFmtId="3" fontId="13" fillId="0" borderId="6" xfId="0" applyNumberFormat="1" applyFont="1" applyBorder="1"/>
    <xf numFmtId="0" fontId="14" fillId="0" borderId="11" xfId="0" applyFont="1" applyBorder="1"/>
    <xf numFmtId="0" fontId="14" fillId="0" borderId="11" xfId="0" applyFont="1" applyBorder="1" applyAlignment="1">
      <alignment horizontal="right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9" fillId="0" borderId="11" xfId="0" applyFont="1" applyBorder="1"/>
    <xf numFmtId="9" fontId="9" fillId="0" borderId="11" xfId="0" applyNumberFormat="1" applyFont="1" applyBorder="1" applyAlignment="1">
      <alignment horizontal="right"/>
    </xf>
    <xf numFmtId="0" fontId="14" fillId="0" borderId="17" xfId="0" applyFont="1" applyBorder="1"/>
    <xf numFmtId="0" fontId="14" fillId="0" borderId="6" xfId="0" applyFont="1" applyBorder="1"/>
    <xf numFmtId="0" fontId="14" fillId="0" borderId="18" xfId="0" applyFont="1" applyBorder="1"/>
    <xf numFmtId="0" fontId="14" fillId="0" borderId="19" xfId="0" applyFont="1" applyBorder="1" applyAlignment="1">
      <alignment horizontal="right"/>
    </xf>
    <xf numFmtId="0" fontId="9" fillId="0" borderId="20" xfId="0" applyFont="1" applyBorder="1"/>
    <xf numFmtId="0" fontId="9" fillId="0" borderId="12" xfId="0" applyFont="1" applyBorder="1"/>
    <xf numFmtId="0" fontId="9" fillId="0" borderId="18" xfId="0" applyFont="1" applyBorder="1"/>
    <xf numFmtId="9" fontId="9" fillId="0" borderId="19" xfId="0" applyNumberFormat="1" applyFont="1" applyBorder="1" applyAlignment="1">
      <alignment horizontal="right"/>
    </xf>
    <xf numFmtId="0" fontId="0" fillId="0" borderId="11" xfId="0" applyBorder="1" applyAlignment="1">
      <alignment horizontal="left"/>
    </xf>
    <xf numFmtId="0" fontId="14" fillId="0" borderId="12" xfId="0" applyFont="1" applyBorder="1"/>
    <xf numFmtId="9" fontId="9" fillId="0" borderId="21" xfId="0" applyNumberFormat="1" applyFont="1" applyBorder="1" applyAlignment="1">
      <alignment horizontal="right"/>
    </xf>
    <xf numFmtId="0" fontId="14" fillId="0" borderId="22" xfId="0" applyFont="1" applyBorder="1"/>
    <xf numFmtId="0" fontId="9" fillId="0" borderId="22" xfId="0" applyFont="1" applyBorder="1"/>
    <xf numFmtId="0" fontId="14" fillId="0" borderId="2" xfId="0" applyFont="1" applyBorder="1"/>
    <xf numFmtId="9" fontId="14" fillId="0" borderId="6" xfId="0" applyNumberFormat="1" applyFont="1" applyBorder="1" applyAlignment="1">
      <alignment horizontal="right"/>
    </xf>
    <xf numFmtId="0" fontId="14" fillId="0" borderId="23" xfId="0" applyFont="1" applyBorder="1"/>
    <xf numFmtId="0" fontId="14" fillId="0" borderId="6" xfId="0" applyFont="1" applyBorder="1" applyAlignment="1">
      <alignment horizontal="right"/>
    </xf>
    <xf numFmtId="0" fontId="14" fillId="0" borderId="24" xfId="0" applyFont="1" applyBorder="1"/>
    <xf numFmtId="9" fontId="9" fillId="0" borderId="25" xfId="0" applyNumberFormat="1" applyFont="1" applyBorder="1" applyAlignment="1">
      <alignment horizontal="right"/>
    </xf>
    <xf numFmtId="0" fontId="14" fillId="0" borderId="26" xfId="0" applyFont="1" applyBorder="1"/>
    <xf numFmtId="9" fontId="14" fillId="0" borderId="25" xfId="0" applyNumberFormat="1" applyFont="1" applyBorder="1" applyAlignment="1">
      <alignment horizontal="right"/>
    </xf>
    <xf numFmtId="0" fontId="14" fillId="0" borderId="27" xfId="0" applyFont="1" applyBorder="1" applyAlignment="1">
      <alignment horizontal="center"/>
    </xf>
    <xf numFmtId="0" fontId="14" fillId="0" borderId="28" xfId="0" applyFont="1" applyBorder="1"/>
    <xf numFmtId="0" fontId="2" fillId="0" borderId="11" xfId="0" applyFont="1" applyBorder="1"/>
    <xf numFmtId="9" fontId="14" fillId="0" borderId="11" xfId="0" applyNumberFormat="1" applyFont="1" applyBorder="1" applyAlignment="1">
      <alignment horizontal="right"/>
    </xf>
    <xf numFmtId="0" fontId="14" fillId="0" borderId="29" xfId="0" applyFont="1" applyBorder="1"/>
    <xf numFmtId="0" fontId="9" fillId="0" borderId="17" xfId="0" applyFont="1" applyBorder="1"/>
    <xf numFmtId="9" fontId="9" fillId="0" borderId="30" xfId="0" applyNumberFormat="1" applyFont="1" applyBorder="1" applyAlignment="1">
      <alignment horizontal="right"/>
    </xf>
    <xf numFmtId="0" fontId="14" fillId="0" borderId="31" xfId="0" applyFont="1" applyBorder="1"/>
    <xf numFmtId="9" fontId="9" fillId="0" borderId="20" xfId="0" applyNumberFormat="1" applyFont="1" applyBorder="1" applyAlignment="1">
      <alignment horizontal="right"/>
    </xf>
    <xf numFmtId="9" fontId="9" fillId="0" borderId="32" xfId="0" applyNumberFormat="1" applyFont="1" applyBorder="1" applyAlignment="1">
      <alignment horizontal="right"/>
    </xf>
    <xf numFmtId="0" fontId="9" fillId="0" borderId="33" xfId="0" applyFont="1" applyBorder="1"/>
    <xf numFmtId="9" fontId="9" fillId="0" borderId="32" xfId="1" applyFont="1" applyBorder="1"/>
    <xf numFmtId="0" fontId="0" fillId="0" borderId="1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AppData/Roaming/Microsoft/Excel/Cargo%20stats%20January%202017%20(version%201)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Cargo%20Stats%202020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Desktop/Cargo%20stats%20November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Desktop/cargo%20stats%20February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Desktop/Cargo%20stats%20March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Desktop/Cargo%20stats%20April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Desktop/Cargo%20stats%20May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stmaarten-my.sharepoint.com/personal/kgipson_portstmaarten_sx/Documents/November%20Cargo%20Stats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Desktop/Cargo%20stats%20December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gipson/AppData/Local/Temp/Temp1_Cargo%20stats%20June%202017.zip/Cargo%20stats%20Jun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3">
          <cell r="AT3">
            <v>8720</v>
          </cell>
          <cell r="AV3">
            <v>8655</v>
          </cell>
        </row>
        <row r="18">
          <cell r="AT18">
            <v>2054</v>
          </cell>
          <cell r="AU18">
            <v>-1.9436345966958211E-3</v>
          </cell>
          <cell r="AV18">
            <v>2058</v>
          </cell>
          <cell r="BE18">
            <v>1098</v>
          </cell>
          <cell r="BF18">
            <v>9.6903096903096897E-2</v>
          </cell>
          <cell r="BG18">
            <v>1001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ssel Activity Summary"/>
      <sheetName val="2020 Vessel Visits"/>
      <sheetName val="2019 Vessel Visits"/>
      <sheetName val="Vessel Location Analysis"/>
      <sheetName val="Cargo Analysis"/>
      <sheetName val="Cargo Traffic 2020"/>
      <sheetName val="Cargo Traffic Stats Summary"/>
      <sheetName val="Provisioning 2019"/>
      <sheetName val="Provisioning 2020"/>
    </sheetNames>
    <sheetDataSet>
      <sheetData sheetId="0" refreshError="1"/>
      <sheetData sheetId="1"/>
      <sheetData sheetId="2" refreshError="1"/>
      <sheetData sheetId="3"/>
      <sheetData sheetId="4">
        <row r="14">
          <cell r="AT14">
            <v>99022</v>
          </cell>
        </row>
        <row r="31">
          <cell r="AT31">
            <v>23624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6"/>
      <sheetName val="vessel calls 2015"/>
      <sheetName val="vessel calls summary"/>
      <sheetName val="cargo traffic statistics"/>
      <sheetName val="cargo traffic stats summary"/>
    </sheetNames>
    <sheetDataSet>
      <sheetData sheetId="0" refreshError="1">
        <row r="3">
          <cell r="AU3">
            <v>0.125065002600104</v>
          </cell>
        </row>
        <row r="13">
          <cell r="AT13">
            <v>88333</v>
          </cell>
          <cell r="AV13">
            <v>87129</v>
          </cell>
        </row>
        <row r="28">
          <cell r="AT28">
            <v>23036</v>
          </cell>
          <cell r="AV28">
            <v>23520</v>
          </cell>
          <cell r="BC28">
            <v>14562</v>
          </cell>
          <cell r="BE28">
            <v>13326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s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4">
          <cell r="AT4">
            <v>16832</v>
          </cell>
          <cell r="AV4">
            <v>15582</v>
          </cell>
        </row>
        <row r="19">
          <cell r="AT19">
            <v>4040</v>
          </cell>
          <cell r="AV19">
            <v>4047</v>
          </cell>
          <cell r="BE19">
            <v>2498</v>
          </cell>
          <cell r="BG19">
            <v>2115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5">
          <cell r="AT5">
            <v>25469</v>
          </cell>
          <cell r="AV5">
            <v>24158</v>
          </cell>
        </row>
        <row r="20">
          <cell r="AV20">
            <v>6394</v>
          </cell>
          <cell r="BG20">
            <v>3340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15">
          <cell r="AQ15">
            <v>34653</v>
          </cell>
        </row>
        <row r="30">
          <cell r="B30">
            <v>8671</v>
          </cell>
          <cell r="H30">
            <v>5509</v>
          </cell>
        </row>
        <row r="46">
          <cell r="AQ46">
            <v>31108</v>
          </cell>
        </row>
        <row r="61">
          <cell r="B61">
            <v>8395</v>
          </cell>
          <cell r="H61">
            <v>4483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7">
          <cell r="AT7">
            <v>43417</v>
          </cell>
          <cell r="AV7">
            <v>39431</v>
          </cell>
        </row>
        <row r="22">
          <cell r="AV22">
            <v>10405</v>
          </cell>
          <cell r="BE22">
            <v>7021</v>
          </cell>
          <cell r="BG22">
            <v>5881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ssel Activity Summary"/>
      <sheetName val="2020 Vessel Visits"/>
      <sheetName val="2019 Vessel Visits"/>
      <sheetName val="Vessel Location Analysis"/>
      <sheetName val="Cargo Analysis"/>
      <sheetName val="Cargo Traffic 2020"/>
      <sheetName val="Cargo Traffic Stats Summary"/>
      <sheetName val="Provisioning 2019"/>
      <sheetName val="Provisioning 2020"/>
      <sheetName val="Nov 2020 vs Nov 2019"/>
      <sheetName val="Forecast"/>
    </sheetNames>
    <sheetDataSet>
      <sheetData sheetId="0"/>
      <sheetData sheetId="1"/>
      <sheetData sheetId="2"/>
      <sheetData sheetId="3"/>
      <sheetData sheetId="4">
        <row r="13">
          <cell r="AT13">
            <v>90067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6"/>
      <sheetName val="vessel calls 2015"/>
      <sheetName val="vessel calls summary"/>
      <sheetName val="cargo traffic statistics"/>
      <sheetName val="cargo traffic stats summary"/>
    </sheetNames>
    <sheetDataSet>
      <sheetData sheetId="0" refreshError="1">
        <row r="14">
          <cell r="AV14">
            <v>97991</v>
          </cell>
          <cell r="AW14">
            <v>2.9090221694794215E-2</v>
          </cell>
          <cell r="AX14">
            <v>95221</v>
          </cell>
        </row>
        <row r="29">
          <cell r="AW29">
            <v>-1.0462108636065321E-2</v>
          </cell>
          <cell r="AX29">
            <v>25903</v>
          </cell>
          <cell r="BG29">
            <v>16424</v>
          </cell>
          <cell r="BH29">
            <v>0.12124522119060623</v>
          </cell>
          <cell r="BI29">
            <v>14648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8">
          <cell r="AT8">
            <v>51373</v>
          </cell>
        </row>
        <row r="23">
          <cell r="AT23">
            <v>12558</v>
          </cell>
          <cell r="AV23">
            <v>12364</v>
          </cell>
          <cell r="BE23">
            <v>8523</v>
          </cell>
          <cell r="BG23">
            <v>7293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2F3A9-1A63-471C-B67B-BA3F93B34412}">
  <dimension ref="A1:E22"/>
  <sheetViews>
    <sheetView tabSelected="1" workbookViewId="0">
      <selection activeCell="D2" sqref="D2"/>
    </sheetView>
  </sheetViews>
  <sheetFormatPr defaultRowHeight="15" x14ac:dyDescent="0.25"/>
  <cols>
    <col min="1" max="1" width="30.140625" bestFit="1" customWidth="1"/>
  </cols>
  <sheetData>
    <row r="1" spans="1:5" ht="18.75" x14ac:dyDescent="0.3">
      <c r="A1" s="67" t="s">
        <v>2133</v>
      </c>
      <c r="B1" s="68"/>
      <c r="C1" s="68"/>
      <c r="D1" s="68"/>
      <c r="E1" s="69"/>
    </row>
    <row r="2" spans="1:5" ht="18.75" x14ac:dyDescent="0.3">
      <c r="A2" s="70"/>
      <c r="B2" s="70"/>
      <c r="C2" s="70"/>
      <c r="D2" s="70"/>
      <c r="E2" s="70"/>
    </row>
    <row r="3" spans="1:5" ht="18.75" x14ac:dyDescent="0.3">
      <c r="A3" s="71" t="s">
        <v>2134</v>
      </c>
      <c r="B3" s="72">
        <v>17</v>
      </c>
      <c r="C3" s="70"/>
      <c r="D3" s="70"/>
      <c r="E3" s="70"/>
    </row>
    <row r="4" spans="1:5" ht="18.75" x14ac:dyDescent="0.3">
      <c r="A4" s="70"/>
      <c r="B4" s="70"/>
      <c r="C4" s="70"/>
      <c r="D4" s="70"/>
      <c r="E4" s="70"/>
    </row>
    <row r="5" spans="1:5" ht="18.75" x14ac:dyDescent="0.3">
      <c r="A5" s="71" t="s">
        <v>2135</v>
      </c>
      <c r="B5" s="72">
        <v>3</v>
      </c>
      <c r="C5" s="70"/>
      <c r="D5" s="70"/>
      <c r="E5" s="70"/>
    </row>
    <row r="6" spans="1:5" ht="18.75" x14ac:dyDescent="0.3">
      <c r="A6" s="70"/>
      <c r="B6" s="70"/>
      <c r="C6" s="70"/>
      <c r="D6" s="70"/>
      <c r="E6" s="70"/>
    </row>
    <row r="7" spans="1:5" ht="18.75" x14ac:dyDescent="0.3">
      <c r="A7" s="70"/>
      <c r="B7" s="70"/>
      <c r="C7" s="70"/>
      <c r="D7" s="70"/>
      <c r="E7" s="70"/>
    </row>
    <row r="8" spans="1:5" ht="18.75" x14ac:dyDescent="0.3">
      <c r="A8" s="67" t="s">
        <v>2136</v>
      </c>
      <c r="B8" s="68"/>
      <c r="C8" s="68"/>
      <c r="D8" s="68"/>
      <c r="E8" s="69"/>
    </row>
    <row r="9" spans="1:5" ht="18.75" x14ac:dyDescent="0.3">
      <c r="A9" s="70"/>
      <c r="B9" s="70"/>
      <c r="C9" s="70"/>
      <c r="D9" s="70"/>
      <c r="E9" s="70"/>
    </row>
    <row r="10" spans="1:5" ht="18.75" x14ac:dyDescent="0.3">
      <c r="A10" s="71" t="s">
        <v>2137</v>
      </c>
      <c r="B10" s="72">
        <f>'Vessel Location Analysis'!I19</f>
        <v>97</v>
      </c>
      <c r="C10" s="70"/>
      <c r="D10" s="70"/>
      <c r="E10" s="70"/>
    </row>
    <row r="11" spans="1:5" ht="18.75" x14ac:dyDescent="0.3">
      <c r="A11" s="70"/>
      <c r="B11" s="70"/>
      <c r="C11" s="70"/>
      <c r="D11" s="70"/>
      <c r="E11" s="70"/>
    </row>
    <row r="12" spans="1:5" ht="18.75" x14ac:dyDescent="0.3">
      <c r="A12" s="71" t="s">
        <v>2138</v>
      </c>
      <c r="B12" s="72">
        <f>'Cargo Analysis'!AT3</f>
        <v>9064</v>
      </c>
      <c r="C12" s="70"/>
      <c r="D12" s="70"/>
      <c r="E12" s="70"/>
    </row>
    <row r="13" spans="1:5" ht="18.75" x14ac:dyDescent="0.3">
      <c r="A13" s="70"/>
      <c r="B13" s="70"/>
      <c r="C13" s="70"/>
      <c r="D13" s="70"/>
      <c r="E13" s="70"/>
    </row>
    <row r="14" spans="1:5" ht="18.75" x14ac:dyDescent="0.3">
      <c r="A14" s="71" t="s">
        <v>2139</v>
      </c>
      <c r="B14" s="73">
        <f>'Cargo Analysis'!B25</f>
        <v>1957</v>
      </c>
      <c r="C14" s="70"/>
      <c r="D14" s="70"/>
      <c r="E14" s="70"/>
    </row>
    <row r="15" spans="1:5" ht="18.75" x14ac:dyDescent="0.3">
      <c r="A15" s="70"/>
      <c r="B15" s="70"/>
      <c r="C15" s="70"/>
      <c r="D15" s="70"/>
      <c r="E15" s="70"/>
    </row>
    <row r="16" spans="1:5" ht="18.75" x14ac:dyDescent="0.3">
      <c r="A16" s="71" t="s">
        <v>2140</v>
      </c>
      <c r="B16" s="73">
        <f>'Cargo Analysis'!H25</f>
        <v>1582</v>
      </c>
      <c r="C16" s="70"/>
      <c r="D16" s="70"/>
      <c r="E16" s="70"/>
    </row>
    <row r="17" spans="1:5" ht="18.75" x14ac:dyDescent="0.3">
      <c r="A17" s="70"/>
      <c r="B17" s="70"/>
      <c r="C17" s="70"/>
      <c r="D17" s="70"/>
      <c r="E17" s="70"/>
    </row>
    <row r="18" spans="1:5" ht="18.75" x14ac:dyDescent="0.3">
      <c r="A18" s="71" t="s">
        <v>2141</v>
      </c>
      <c r="B18" s="73">
        <f>'Cargo Analysis'!D25</f>
        <v>166</v>
      </c>
      <c r="C18" s="70"/>
      <c r="D18" s="70"/>
      <c r="E18" s="70"/>
    </row>
    <row r="19" spans="1:5" ht="18.75" x14ac:dyDescent="0.3">
      <c r="A19" s="70"/>
      <c r="B19" s="70"/>
      <c r="C19" s="70"/>
      <c r="D19" s="70"/>
      <c r="E19" s="70"/>
    </row>
    <row r="20" spans="1:5" ht="18.75" x14ac:dyDescent="0.3">
      <c r="A20" s="67" t="s">
        <v>20</v>
      </c>
      <c r="B20" s="68"/>
      <c r="C20" s="68"/>
      <c r="D20" s="68"/>
      <c r="E20" s="69"/>
    </row>
    <row r="21" spans="1:5" ht="18.75" x14ac:dyDescent="0.3">
      <c r="A21" s="70"/>
      <c r="B21" s="70"/>
      <c r="C21" s="70"/>
      <c r="D21" s="70"/>
      <c r="E21" s="70"/>
    </row>
    <row r="22" spans="1:5" ht="18.75" x14ac:dyDescent="0.3">
      <c r="A22" s="71" t="s">
        <v>2142</v>
      </c>
      <c r="B22" s="72">
        <f>'Vessel Location Analysis'!C23</f>
        <v>177</v>
      </c>
      <c r="C22" s="70"/>
      <c r="D22" s="70"/>
      <c r="E22" s="70"/>
    </row>
  </sheetData>
  <mergeCells count="3">
    <mergeCell ref="A1:E1"/>
    <mergeCell ref="A8:E8"/>
    <mergeCell ref="A20: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17EEC-0710-48C1-913D-06869804192F}">
  <dimension ref="A1:CE56"/>
  <sheetViews>
    <sheetView workbookViewId="0">
      <selection activeCell="D23" sqref="D23:D24"/>
    </sheetView>
  </sheetViews>
  <sheetFormatPr defaultRowHeight="15" x14ac:dyDescent="0.25"/>
  <cols>
    <col min="1" max="1" width="35.140625" bestFit="1" customWidth="1"/>
    <col min="46" max="47" width="9.140625" style="51"/>
  </cols>
  <sheetData>
    <row r="1" spans="1:81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50" t="s">
        <v>2089</v>
      </c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3"/>
      <c r="BH1" s="50"/>
      <c r="BI1" s="53"/>
      <c r="BJ1" s="50"/>
      <c r="BK1" s="53"/>
      <c r="BL1" s="50"/>
      <c r="BM1" s="50"/>
      <c r="BN1" s="50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</row>
    <row r="2" spans="1:81" ht="15.75" thickBot="1" x14ac:dyDescent="0.3">
      <c r="A2" s="52" t="s">
        <v>1</v>
      </c>
      <c r="B2" s="52" t="s">
        <v>2</v>
      </c>
      <c r="C2" s="52" t="s">
        <v>3</v>
      </c>
      <c r="D2" s="52" t="s">
        <v>4</v>
      </c>
      <c r="E2" s="52" t="s">
        <v>5</v>
      </c>
      <c r="F2" s="52" t="s">
        <v>6</v>
      </c>
      <c r="G2" s="52" t="s">
        <v>7</v>
      </c>
      <c r="H2" s="52" t="s">
        <v>8</v>
      </c>
      <c r="I2" s="52" t="s">
        <v>9</v>
      </c>
      <c r="J2" s="52" t="s">
        <v>10</v>
      </c>
      <c r="K2" s="52" t="s">
        <v>11</v>
      </c>
      <c r="L2" s="52" t="s">
        <v>12</v>
      </c>
      <c r="M2" s="52" t="s">
        <v>13</v>
      </c>
      <c r="N2" s="52" t="s">
        <v>14</v>
      </c>
      <c r="O2" s="52" t="s">
        <v>15</v>
      </c>
      <c r="P2" s="52" t="s">
        <v>16</v>
      </c>
      <c r="Q2" s="52" t="s">
        <v>17</v>
      </c>
      <c r="R2" s="52" t="s">
        <v>18</v>
      </c>
      <c r="S2" s="52" t="s">
        <v>19</v>
      </c>
      <c r="T2" s="52" t="s">
        <v>20</v>
      </c>
      <c r="U2" s="52" t="s">
        <v>21</v>
      </c>
      <c r="V2" s="52"/>
      <c r="W2" s="52" t="s">
        <v>2</v>
      </c>
      <c r="X2" s="52" t="s">
        <v>3</v>
      </c>
      <c r="Y2" s="52" t="s">
        <v>4</v>
      </c>
      <c r="Z2" s="52" t="s">
        <v>5</v>
      </c>
      <c r="AA2" s="52" t="s">
        <v>6</v>
      </c>
      <c r="AB2" s="52" t="s">
        <v>7</v>
      </c>
      <c r="AC2" s="52" t="s">
        <v>8</v>
      </c>
      <c r="AD2" s="52" t="s">
        <v>9</v>
      </c>
      <c r="AE2" s="52" t="s">
        <v>10</v>
      </c>
      <c r="AF2" s="52" t="s">
        <v>11</v>
      </c>
      <c r="AG2" s="52" t="s">
        <v>12</v>
      </c>
      <c r="AH2" s="52" t="s">
        <v>13</v>
      </c>
      <c r="AI2" s="52" t="s">
        <v>14</v>
      </c>
      <c r="AJ2" s="52" t="s">
        <v>15</v>
      </c>
      <c r="AK2" s="52" t="s">
        <v>16</v>
      </c>
      <c r="AL2" s="52" t="s">
        <v>17</v>
      </c>
      <c r="AM2" s="52" t="s">
        <v>18</v>
      </c>
      <c r="AN2" s="52" t="s">
        <v>19</v>
      </c>
      <c r="AO2" s="52" t="s">
        <v>20</v>
      </c>
      <c r="AP2" s="52" t="s">
        <v>21</v>
      </c>
      <c r="AQ2" s="52"/>
      <c r="AS2" s="50" t="s">
        <v>1</v>
      </c>
      <c r="AT2" s="50" t="s">
        <v>2131</v>
      </c>
      <c r="AU2" s="50" t="s">
        <v>2087</v>
      </c>
      <c r="AV2" s="50" t="s">
        <v>2090</v>
      </c>
      <c r="AW2" s="50" t="s">
        <v>2087</v>
      </c>
      <c r="AX2" s="50" t="s">
        <v>2091</v>
      </c>
      <c r="AY2" s="50" t="s">
        <v>2087</v>
      </c>
      <c r="AZ2" s="50" t="s">
        <v>2092</v>
      </c>
      <c r="BA2" s="50" t="s">
        <v>2093</v>
      </c>
      <c r="BB2" s="50" t="s">
        <v>2094</v>
      </c>
      <c r="BC2" s="50" t="s">
        <v>2093</v>
      </c>
      <c r="BD2" s="50" t="s">
        <v>2095</v>
      </c>
      <c r="BE2" s="50" t="s">
        <v>2093</v>
      </c>
      <c r="BF2" s="50" t="s">
        <v>2096</v>
      </c>
      <c r="BG2" s="53" t="s">
        <v>2093</v>
      </c>
      <c r="BH2" s="50" t="s">
        <v>2097</v>
      </c>
      <c r="BI2" s="53" t="s">
        <v>2093</v>
      </c>
      <c r="BJ2" s="50" t="s">
        <v>2098</v>
      </c>
      <c r="BK2" s="53" t="s">
        <v>2093</v>
      </c>
      <c r="BL2" s="50" t="s">
        <v>2099</v>
      </c>
      <c r="BM2" s="50" t="s">
        <v>2093</v>
      </c>
      <c r="BN2" s="50" t="s">
        <v>2100</v>
      </c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</row>
    <row r="3" spans="1:81" x14ac:dyDescent="0.25">
      <c r="A3" s="51" t="s">
        <v>22</v>
      </c>
      <c r="B3" s="51"/>
      <c r="C3" s="51">
        <v>103</v>
      </c>
      <c r="D3" s="51">
        <v>2</v>
      </c>
      <c r="E3" s="51">
        <v>325</v>
      </c>
      <c r="F3" s="51">
        <v>49</v>
      </c>
      <c r="G3" s="51">
        <v>239</v>
      </c>
      <c r="H3" s="51">
        <v>132</v>
      </c>
      <c r="I3" s="51">
        <v>278</v>
      </c>
      <c r="J3" s="51">
        <v>24</v>
      </c>
      <c r="K3" s="51">
        <v>75</v>
      </c>
      <c r="L3" s="51"/>
      <c r="M3" s="51"/>
      <c r="N3" s="51"/>
      <c r="O3" s="51"/>
      <c r="P3" s="51"/>
      <c r="Q3" s="51"/>
      <c r="R3" s="51"/>
      <c r="S3" s="51"/>
      <c r="T3" s="51"/>
      <c r="U3" s="51">
        <v>1227</v>
      </c>
      <c r="V3" s="51"/>
      <c r="W3" s="51">
        <v>122</v>
      </c>
      <c r="X3" s="51">
        <v>5</v>
      </c>
      <c r="Y3" s="51">
        <v>381</v>
      </c>
      <c r="Z3" s="51">
        <v>17</v>
      </c>
      <c r="AA3" s="51">
        <v>83</v>
      </c>
      <c r="AB3" s="51">
        <v>231</v>
      </c>
      <c r="AC3" s="51">
        <v>189</v>
      </c>
      <c r="AD3" s="51">
        <v>263</v>
      </c>
      <c r="AE3" s="51">
        <v>24</v>
      </c>
      <c r="AF3" s="51">
        <v>75</v>
      </c>
      <c r="AG3" s="51"/>
      <c r="AH3" s="51"/>
      <c r="AI3" s="51"/>
      <c r="AJ3" s="51"/>
      <c r="AK3" s="51"/>
      <c r="AL3" s="51"/>
      <c r="AM3" s="51"/>
      <c r="AN3" s="51"/>
      <c r="AO3" s="51"/>
      <c r="AP3" s="51">
        <v>1390</v>
      </c>
      <c r="AQ3" s="51"/>
      <c r="AS3" s="50" t="s">
        <v>2101</v>
      </c>
      <c r="AT3" s="50">
        <f>AQ12</f>
        <v>9064</v>
      </c>
      <c r="AU3" s="53">
        <f>SUM(AT3-AV3)/AV3</f>
        <v>0.1888772298006296</v>
      </c>
      <c r="AV3" s="44">
        <v>7624</v>
      </c>
      <c r="AW3" s="53">
        <f>SUM(AV3-AX3)/AX3</f>
        <v>-0.14672635702294348</v>
      </c>
      <c r="AX3" s="50">
        <v>8935</v>
      </c>
      <c r="AY3" s="53">
        <f t="shared" ref="AY3:AY14" si="0">SUM(AX3-AZ3)/AZ3</f>
        <v>-1.1724366773586993E-2</v>
      </c>
      <c r="AZ3" s="50">
        <v>9041</v>
      </c>
      <c r="BA3" s="53">
        <f t="shared" ref="BA3:BA14" si="1">SUM(AZ3-BB3)/BB3</f>
        <v>3.6811926605504586E-2</v>
      </c>
      <c r="BB3" s="50">
        <f>'[1]cargo visits'!$AT$3</f>
        <v>8720</v>
      </c>
      <c r="BC3" s="53">
        <f t="shared" ref="BC3:BC14" si="2">SUM(BB3-BD3)/BD3</f>
        <v>7.5101097631426923E-3</v>
      </c>
      <c r="BD3" s="50">
        <f>'[1]cargo visits'!$AV$3</f>
        <v>8655</v>
      </c>
      <c r="BE3" s="53">
        <f>'[2]cargo visits'!$AU$3</f>
        <v>0.125065002600104</v>
      </c>
      <c r="BF3" s="50">
        <v>7692</v>
      </c>
      <c r="BG3" s="53">
        <v>0.15599639314697927</v>
      </c>
      <c r="BH3" s="50">
        <v>6654</v>
      </c>
      <c r="BI3" s="53">
        <v>-1.2008405884118883E-3</v>
      </c>
      <c r="BJ3" s="50">
        <v>6662</v>
      </c>
      <c r="BK3" s="53">
        <v>2.1779141104294478E-2</v>
      </c>
      <c r="BL3" s="50">
        <v>6520</v>
      </c>
      <c r="BM3" s="53">
        <v>2.0823547831532802E-2</v>
      </c>
      <c r="BN3" s="50">
        <v>6387</v>
      </c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</row>
    <row r="4" spans="1:81" x14ac:dyDescent="0.25">
      <c r="A4" s="51" t="s">
        <v>23</v>
      </c>
      <c r="B4" s="51"/>
      <c r="C4" s="51">
        <v>18</v>
      </c>
      <c r="D4" s="51"/>
      <c r="E4" s="51">
        <v>36</v>
      </c>
      <c r="F4" s="51"/>
      <c r="G4" s="51">
        <v>2</v>
      </c>
      <c r="H4" s="51"/>
      <c r="I4" s="51">
        <v>10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>
        <v>66</v>
      </c>
      <c r="V4" s="51"/>
      <c r="W4" s="51"/>
      <c r="X4" s="51">
        <v>3</v>
      </c>
      <c r="Y4" s="51">
        <v>15</v>
      </c>
      <c r="Z4" s="51">
        <v>2</v>
      </c>
      <c r="AA4" s="51"/>
      <c r="AB4" s="51"/>
      <c r="AC4" s="51"/>
      <c r="AD4" s="51">
        <v>6</v>
      </c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>
        <v>26</v>
      </c>
      <c r="AQ4" s="51"/>
      <c r="AS4" s="50" t="s">
        <v>2102</v>
      </c>
      <c r="AT4" s="50"/>
      <c r="AU4" s="53">
        <f t="shared" ref="AU4:AW14" si="3">SUM(AT4-AV4)/AV4</f>
        <v>-1</v>
      </c>
      <c r="AV4" s="50">
        <v>15179</v>
      </c>
      <c r="AW4" s="53">
        <f t="shared" si="3"/>
        <v>-0.14359061160009026</v>
      </c>
      <c r="AX4" s="50">
        <v>17724</v>
      </c>
      <c r="AY4" s="53">
        <f t="shared" si="0"/>
        <v>-6.078109268189285E-2</v>
      </c>
      <c r="AZ4" s="50">
        <v>18871</v>
      </c>
      <c r="BA4" s="53">
        <f t="shared" si="1"/>
        <v>0.12113830798479087</v>
      </c>
      <c r="BB4" s="50">
        <f>'[3]cargo visits'!$AT$4</f>
        <v>16832</v>
      </c>
      <c r="BC4" s="53">
        <f t="shared" si="2"/>
        <v>8.0220767552303937E-2</v>
      </c>
      <c r="BD4" s="50">
        <f>'[3]cargo visits'!$AV$4</f>
        <v>15582</v>
      </c>
      <c r="BE4" s="53">
        <v>2.9466173361522199E-2</v>
      </c>
      <c r="BF4" s="50">
        <v>15136</v>
      </c>
      <c r="BG4" s="53">
        <v>0.23468472142915409</v>
      </c>
      <c r="BH4" s="50">
        <v>12259</v>
      </c>
      <c r="BI4" s="53">
        <v>-7.757712565838977E-2</v>
      </c>
      <c r="BJ4" s="50">
        <v>13290</v>
      </c>
      <c r="BK4" s="53">
        <v>2.1779141104294478E-2</v>
      </c>
      <c r="BL4" s="50">
        <v>13466</v>
      </c>
      <c r="BM4" s="53">
        <v>3.0140758873929009E-2</v>
      </c>
      <c r="BN4" s="50">
        <v>13072</v>
      </c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</row>
    <row r="5" spans="1:81" x14ac:dyDescent="0.25">
      <c r="A5" s="51" t="s">
        <v>24</v>
      </c>
      <c r="B5" s="51">
        <v>1</v>
      </c>
      <c r="C5" s="51"/>
      <c r="D5" s="51">
        <v>5</v>
      </c>
      <c r="E5" s="51"/>
      <c r="F5" s="51">
        <v>23</v>
      </c>
      <c r="G5" s="51"/>
      <c r="H5" s="51">
        <v>23</v>
      </c>
      <c r="I5" s="51">
        <v>1</v>
      </c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>
        <v>53</v>
      </c>
      <c r="V5" s="51"/>
      <c r="W5" s="51"/>
      <c r="X5" s="51">
        <v>1</v>
      </c>
      <c r="Y5" s="51">
        <v>1</v>
      </c>
      <c r="Z5" s="51">
        <v>6</v>
      </c>
      <c r="AA5" s="51"/>
      <c r="AB5" s="51">
        <v>17</v>
      </c>
      <c r="AC5" s="51"/>
      <c r="AD5" s="51">
        <v>23</v>
      </c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>
        <v>48</v>
      </c>
      <c r="AQ5" s="51"/>
      <c r="AS5" s="50" t="s">
        <v>279</v>
      </c>
      <c r="AT5" s="50"/>
      <c r="AU5" s="53">
        <f t="shared" si="3"/>
        <v>-1</v>
      </c>
      <c r="AV5" s="50">
        <v>25375</v>
      </c>
      <c r="AW5" s="53">
        <f t="shared" si="3"/>
        <v>-0.13933453176406743</v>
      </c>
      <c r="AX5" s="50">
        <v>29483</v>
      </c>
      <c r="AY5" s="53">
        <f t="shared" si="0"/>
        <v>6.3063387899329346E-2</v>
      </c>
      <c r="AZ5" s="50">
        <v>27734</v>
      </c>
      <c r="BA5" s="53">
        <f t="shared" si="1"/>
        <v>8.7949160520947742E-2</v>
      </c>
      <c r="BB5" s="50">
        <v>25492</v>
      </c>
      <c r="BC5" s="53">
        <f t="shared" si="2"/>
        <v>5.5219802963821507E-2</v>
      </c>
      <c r="BD5" s="50">
        <f>'[4]cargo visits'!$AV$5</f>
        <v>24158</v>
      </c>
      <c r="BE5" s="53">
        <v>4.1569642087106513E-2</v>
      </c>
      <c r="BF5" s="50">
        <v>23190</v>
      </c>
      <c r="BG5" s="53">
        <v>0.17453403565640194</v>
      </c>
      <c r="BH5" s="50">
        <v>19744</v>
      </c>
      <c r="BI5" s="53">
        <v>-5.5903591411218978E-2</v>
      </c>
      <c r="BJ5" s="50">
        <v>20911</v>
      </c>
      <c r="BK5" s="53">
        <v>2.1779141104294478E-2</v>
      </c>
      <c r="BL5" s="50">
        <v>20749</v>
      </c>
      <c r="BM5" s="53">
        <v>2.4389039743273267E-2</v>
      </c>
      <c r="BN5" s="50">
        <v>20255</v>
      </c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</row>
    <row r="6" spans="1:81" x14ac:dyDescent="0.25">
      <c r="A6" s="51" t="s">
        <v>25</v>
      </c>
      <c r="B6" s="51">
        <v>2</v>
      </c>
      <c r="C6" s="51"/>
      <c r="D6" s="51">
        <v>1</v>
      </c>
      <c r="E6" s="51">
        <v>1</v>
      </c>
      <c r="F6" s="51">
        <v>56</v>
      </c>
      <c r="G6" s="51">
        <v>2</v>
      </c>
      <c r="H6" s="51">
        <v>113</v>
      </c>
      <c r="I6" s="51">
        <v>2</v>
      </c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>
        <v>177</v>
      </c>
      <c r="V6" s="51"/>
      <c r="W6" s="51"/>
      <c r="X6" s="51">
        <v>5</v>
      </c>
      <c r="Y6" s="51"/>
      <c r="Z6" s="51">
        <v>4</v>
      </c>
      <c r="AA6" s="51"/>
      <c r="AB6" s="51">
        <v>52</v>
      </c>
      <c r="AC6" s="51"/>
      <c r="AD6" s="51">
        <v>94</v>
      </c>
      <c r="AE6" s="51"/>
      <c r="AF6" s="51"/>
      <c r="AG6" s="51"/>
      <c r="AH6" s="51"/>
      <c r="AI6" s="51"/>
      <c r="AJ6" s="51">
        <v>1</v>
      </c>
      <c r="AK6" s="51"/>
      <c r="AL6" s="51"/>
      <c r="AM6" s="51"/>
      <c r="AN6" s="51"/>
      <c r="AO6" s="51"/>
      <c r="AP6" s="51">
        <v>156</v>
      </c>
      <c r="AQ6" s="51"/>
      <c r="AS6" s="50" t="s">
        <v>2103</v>
      </c>
      <c r="AT6" s="50"/>
      <c r="AU6" s="53">
        <f t="shared" si="3"/>
        <v>-1</v>
      </c>
      <c r="AV6" s="50">
        <v>33046</v>
      </c>
      <c r="AW6" s="53">
        <f t="shared" si="3"/>
        <v>-0.15286216001435565</v>
      </c>
      <c r="AX6" s="50">
        <v>39009</v>
      </c>
      <c r="AY6" s="53">
        <f t="shared" si="0"/>
        <v>4.6322622176921839E-2</v>
      </c>
      <c r="AZ6" s="50">
        <v>37282</v>
      </c>
      <c r="BA6" s="53">
        <f t="shared" si="1"/>
        <v>7.5866447349435831E-2</v>
      </c>
      <c r="BB6" s="50">
        <f>'[5]cargo visits'!$AQ$15</f>
        <v>34653</v>
      </c>
      <c r="BC6" s="53">
        <f t="shared" si="2"/>
        <v>0.11395782435386395</v>
      </c>
      <c r="BD6" s="50">
        <f>'[5]cargo visits'!$AQ$46</f>
        <v>31108</v>
      </c>
      <c r="BE6" s="53">
        <v>3.4587116299178558E-2</v>
      </c>
      <c r="BF6" s="50">
        <v>30069</v>
      </c>
      <c r="BG6" s="53">
        <v>0.12264784946236559</v>
      </c>
      <c r="BH6" s="50">
        <v>26784</v>
      </c>
      <c r="BI6" s="53">
        <v>-4.2197110570733803E-2</v>
      </c>
      <c r="BJ6" s="50">
        <v>27964</v>
      </c>
      <c r="BK6" s="53">
        <v>2.1779141104294478E-2</v>
      </c>
      <c r="BL6" s="50">
        <v>27906</v>
      </c>
      <c r="BM6" s="53">
        <v>2.7277747101049143E-2</v>
      </c>
      <c r="BN6" s="50">
        <v>27165</v>
      </c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</row>
    <row r="7" spans="1:81" x14ac:dyDescent="0.25">
      <c r="A7" s="51" t="s">
        <v>26</v>
      </c>
      <c r="B7" s="51"/>
      <c r="C7" s="51">
        <v>51</v>
      </c>
      <c r="D7" s="51">
        <v>3</v>
      </c>
      <c r="E7" s="51">
        <v>168</v>
      </c>
      <c r="F7" s="51">
        <v>13</v>
      </c>
      <c r="G7" s="51">
        <v>82</v>
      </c>
      <c r="H7" s="51">
        <v>17</v>
      </c>
      <c r="I7" s="51">
        <v>126</v>
      </c>
      <c r="J7" s="51">
        <v>10</v>
      </c>
      <c r="K7" s="51">
        <v>7</v>
      </c>
      <c r="L7" s="51"/>
      <c r="M7" s="51"/>
      <c r="N7" s="51"/>
      <c r="O7" s="51"/>
      <c r="P7" s="51">
        <v>1</v>
      </c>
      <c r="Q7" s="51"/>
      <c r="R7" s="51"/>
      <c r="S7" s="51"/>
      <c r="T7" s="51"/>
      <c r="U7" s="51">
        <v>478</v>
      </c>
      <c r="V7" s="51"/>
      <c r="W7" s="51">
        <v>45</v>
      </c>
      <c r="X7" s="51">
        <v>7</v>
      </c>
      <c r="Y7" s="51">
        <v>208</v>
      </c>
      <c r="Z7" s="51">
        <v>7</v>
      </c>
      <c r="AA7" s="51">
        <v>65</v>
      </c>
      <c r="AB7" s="51">
        <v>28</v>
      </c>
      <c r="AC7" s="51">
        <v>171</v>
      </c>
      <c r="AD7" s="51">
        <v>26</v>
      </c>
      <c r="AE7" s="51">
        <v>10</v>
      </c>
      <c r="AF7" s="51">
        <v>7</v>
      </c>
      <c r="AG7" s="51"/>
      <c r="AH7" s="51"/>
      <c r="AI7" s="51"/>
      <c r="AJ7" s="51">
        <v>1</v>
      </c>
      <c r="AK7" s="51"/>
      <c r="AL7" s="51"/>
      <c r="AM7" s="51"/>
      <c r="AN7" s="51"/>
      <c r="AO7" s="51"/>
      <c r="AP7" s="51">
        <v>575</v>
      </c>
      <c r="AQ7" s="51"/>
      <c r="AS7" s="50" t="s">
        <v>2104</v>
      </c>
      <c r="AT7" s="50"/>
      <c r="AU7" s="50"/>
      <c r="AV7" s="50">
        <v>40998</v>
      </c>
      <c r="AW7" s="53">
        <f t="shared" si="3"/>
        <v>-0.16636844245628304</v>
      </c>
      <c r="AX7" s="50">
        <v>49180</v>
      </c>
      <c r="AY7" s="53">
        <f t="shared" si="0"/>
        <v>3.5150494632708904E-2</v>
      </c>
      <c r="AZ7" s="50">
        <v>47510</v>
      </c>
      <c r="BA7" s="53">
        <f t="shared" si="1"/>
        <v>9.4221423800640275E-2</v>
      </c>
      <c r="BB7" s="50">
        <v>43419</v>
      </c>
      <c r="BC7" s="53">
        <f t="shared" si="2"/>
        <v>0.10113869797874768</v>
      </c>
      <c r="BD7" s="50">
        <f>'[6]cargo visits'!$AV$7</f>
        <v>39431</v>
      </c>
      <c r="BE7" s="53">
        <v>1.0170359933393108E-2</v>
      </c>
      <c r="BF7" s="50">
        <v>39035</v>
      </c>
      <c r="BG7" s="53">
        <v>0.14542680242964875</v>
      </c>
      <c r="BH7" s="50">
        <v>34079</v>
      </c>
      <c r="BI7" s="53">
        <v>-1.0567878295203809E-2</v>
      </c>
      <c r="BJ7" s="50">
        <v>34444</v>
      </c>
      <c r="BK7" s="53">
        <v>2.1779141104294478E-2</v>
      </c>
      <c r="BL7" s="50">
        <v>34086</v>
      </c>
      <c r="BM7" s="53">
        <v>1.1748810432943664E-3</v>
      </c>
      <c r="BN7" s="50">
        <v>34046</v>
      </c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</row>
    <row r="8" spans="1:81" x14ac:dyDescent="0.25">
      <c r="A8" s="51" t="s">
        <v>27</v>
      </c>
      <c r="B8" s="51"/>
      <c r="C8" s="51">
        <v>11</v>
      </c>
      <c r="D8" s="51">
        <v>5</v>
      </c>
      <c r="E8" s="51">
        <v>37</v>
      </c>
      <c r="F8" s="51"/>
      <c r="G8" s="51"/>
      <c r="H8" s="51"/>
      <c r="I8" s="51">
        <v>7</v>
      </c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>
        <v>60</v>
      </c>
      <c r="V8" s="51"/>
      <c r="W8" s="51">
        <v>15</v>
      </c>
      <c r="X8" s="51"/>
      <c r="Y8" s="51">
        <v>92</v>
      </c>
      <c r="Z8" s="51"/>
      <c r="AA8" s="51">
        <v>2</v>
      </c>
      <c r="AB8" s="51"/>
      <c r="AC8" s="51">
        <v>8</v>
      </c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>
        <v>117</v>
      </c>
      <c r="AQ8" s="51"/>
      <c r="AS8" s="50" t="s">
        <v>2105</v>
      </c>
      <c r="AT8" s="50"/>
      <c r="AU8" s="50"/>
      <c r="AV8" s="50">
        <v>47811</v>
      </c>
      <c r="AW8" s="53">
        <f t="shared" si="3"/>
        <v>-0.1837504694915833</v>
      </c>
      <c r="AX8" s="50">
        <v>58574</v>
      </c>
      <c r="AY8" s="53">
        <f t="shared" si="0"/>
        <v>2.0790854115473763E-2</v>
      </c>
      <c r="AZ8" s="50">
        <v>57381</v>
      </c>
      <c r="BA8" s="53">
        <f t="shared" si="1"/>
        <v>0.11686163069077603</v>
      </c>
      <c r="BB8" s="50">
        <v>51377</v>
      </c>
      <c r="BC8" s="53">
        <f t="shared" si="2"/>
        <v>8.1712144180562579E-2</v>
      </c>
      <c r="BD8" s="50">
        <v>47496</v>
      </c>
      <c r="BE8" s="53">
        <v>3.7255415793151642E-2</v>
      </c>
      <c r="BF8" s="50">
        <v>45792</v>
      </c>
      <c r="BG8" s="53">
        <v>0.13709617342504532</v>
      </c>
      <c r="BH8" s="50">
        <v>40271</v>
      </c>
      <c r="BI8" s="53">
        <v>-8.9096726556731481E-3</v>
      </c>
      <c r="BJ8" s="50">
        <v>40630</v>
      </c>
      <c r="BK8" s="53">
        <v>5.4193165227289604E-3</v>
      </c>
      <c r="BL8" s="50">
        <v>40411</v>
      </c>
      <c r="BM8" s="53">
        <v>4.8738033072236731E-3</v>
      </c>
      <c r="BN8" s="50">
        <v>40215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</row>
    <row r="9" spans="1:81" x14ac:dyDescent="0.25">
      <c r="A9" s="51" t="s">
        <v>28</v>
      </c>
      <c r="B9" s="51"/>
      <c r="C9" s="51">
        <v>4</v>
      </c>
      <c r="D9" s="51"/>
      <c r="E9" s="51">
        <v>21</v>
      </c>
      <c r="F9" s="51"/>
      <c r="G9" s="51">
        <v>5</v>
      </c>
      <c r="H9" s="51"/>
      <c r="I9" s="51">
        <v>2</v>
      </c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>
        <v>32</v>
      </c>
      <c r="V9" s="51"/>
      <c r="W9" s="51">
        <v>2</v>
      </c>
      <c r="X9" s="51"/>
      <c r="Y9" s="51">
        <v>18</v>
      </c>
      <c r="Z9" s="51"/>
      <c r="AA9" s="51">
        <v>8</v>
      </c>
      <c r="AB9" s="51"/>
      <c r="AC9" s="51">
        <v>2</v>
      </c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>
        <v>30</v>
      </c>
      <c r="AQ9" s="51"/>
      <c r="AS9" s="50" t="s">
        <v>2106</v>
      </c>
      <c r="AT9" s="50"/>
      <c r="AU9" s="50"/>
      <c r="AV9" s="50">
        <v>55732</v>
      </c>
      <c r="AW9" s="53">
        <f t="shared" si="3"/>
        <v>-0.18823101012307916</v>
      </c>
      <c r="AX9" s="50">
        <v>68655</v>
      </c>
      <c r="AY9" s="53">
        <f t="shared" si="0"/>
        <v>4.1126427369091487E-2</v>
      </c>
      <c r="AZ9" s="50">
        <v>65943</v>
      </c>
      <c r="BA9" s="53">
        <f t="shared" si="1"/>
        <v>8.9930911374830586E-2</v>
      </c>
      <c r="BB9" s="50">
        <v>60502</v>
      </c>
      <c r="BC9" s="53">
        <f t="shared" si="2"/>
        <v>9.6050724637681162E-2</v>
      </c>
      <c r="BD9" s="50">
        <v>55200</v>
      </c>
      <c r="BE9" s="53">
        <v>2.6062386139718185E-2</v>
      </c>
      <c r="BF9" s="50">
        <v>53794</v>
      </c>
      <c r="BG9" s="53">
        <v>0.14440709696634471</v>
      </c>
      <c r="BH9" s="50">
        <v>47006</v>
      </c>
      <c r="BI9" s="53">
        <v>9.8620600747711742E-3</v>
      </c>
      <c r="BJ9" s="50">
        <v>46542</v>
      </c>
      <c r="BK9" s="53">
        <v>-2.6134627858801867E-2</v>
      </c>
      <c r="BL9" s="50">
        <v>47791</v>
      </c>
      <c r="BM9" s="53">
        <v>4.3266606998624724E-2</v>
      </c>
      <c r="BN9" s="50">
        <v>45809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</row>
    <row r="10" spans="1:81" x14ac:dyDescent="0.25">
      <c r="A10" s="51" t="s">
        <v>29</v>
      </c>
      <c r="B10" s="51">
        <v>5</v>
      </c>
      <c r="C10" s="51">
        <v>64</v>
      </c>
      <c r="D10" s="51">
        <v>5</v>
      </c>
      <c r="E10" s="51">
        <v>265</v>
      </c>
      <c r="F10" s="51"/>
      <c r="G10" s="51">
        <v>136</v>
      </c>
      <c r="H10" s="51"/>
      <c r="I10" s="51">
        <v>132</v>
      </c>
      <c r="J10" s="51">
        <v>1</v>
      </c>
      <c r="K10" s="51"/>
      <c r="L10" s="51">
        <v>8</v>
      </c>
      <c r="M10" s="51">
        <v>18</v>
      </c>
      <c r="N10" s="51"/>
      <c r="O10" s="51"/>
      <c r="P10" s="51"/>
      <c r="Q10" s="51"/>
      <c r="R10" s="51"/>
      <c r="S10" s="51"/>
      <c r="T10" s="51"/>
      <c r="U10" s="51">
        <v>634</v>
      </c>
      <c r="V10" s="51"/>
      <c r="W10" s="51">
        <v>57</v>
      </c>
      <c r="X10" s="51">
        <v>23</v>
      </c>
      <c r="Y10" s="51">
        <v>243</v>
      </c>
      <c r="Z10" s="51">
        <v>25</v>
      </c>
      <c r="AA10" s="51">
        <v>2</v>
      </c>
      <c r="AB10" s="51">
        <v>131</v>
      </c>
      <c r="AC10" s="51">
        <v>3</v>
      </c>
      <c r="AD10" s="51">
        <v>126</v>
      </c>
      <c r="AE10" s="51">
        <v>1</v>
      </c>
      <c r="AF10" s="51"/>
      <c r="AG10" s="51">
        <v>3</v>
      </c>
      <c r="AH10" s="51">
        <v>11</v>
      </c>
      <c r="AI10" s="51"/>
      <c r="AJ10" s="51"/>
      <c r="AK10" s="51"/>
      <c r="AL10" s="51"/>
      <c r="AM10" s="51"/>
      <c r="AN10" s="51"/>
      <c r="AO10" s="51"/>
      <c r="AP10" s="51">
        <v>625</v>
      </c>
      <c r="AQ10" s="51"/>
      <c r="AS10" s="50" t="s">
        <v>2107</v>
      </c>
      <c r="AT10" s="50"/>
      <c r="AU10" s="50"/>
      <c r="AV10" s="50">
        <v>64390</v>
      </c>
      <c r="AW10" s="53">
        <f t="shared" si="3"/>
        <v>-0.17741894274253303</v>
      </c>
      <c r="AX10" s="50">
        <v>78278</v>
      </c>
      <c r="AY10" s="53">
        <f t="shared" si="0"/>
        <v>3.5546559775634666E-2</v>
      </c>
      <c r="AZ10" s="50">
        <v>75591</v>
      </c>
      <c r="BA10" s="53">
        <f t="shared" si="1"/>
        <v>0.10626372018147227</v>
      </c>
      <c r="BB10" s="50">
        <v>68330</v>
      </c>
      <c r="BC10" s="53">
        <f t="shared" si="2"/>
        <v>9.2161626494469656E-2</v>
      </c>
      <c r="BD10" s="50">
        <v>62564</v>
      </c>
      <c r="BE10" s="53">
        <v>1.6078214830935134E-2</v>
      </c>
      <c r="BF10" s="50">
        <v>61574</v>
      </c>
      <c r="BG10" s="53">
        <v>0.14443432522350055</v>
      </c>
      <c r="BH10" s="50">
        <v>53803</v>
      </c>
      <c r="BI10" s="53">
        <v>2.5347817800647991E-2</v>
      </c>
      <c r="BJ10" s="50">
        <v>52470</v>
      </c>
      <c r="BK10" s="53">
        <v>-2.5029265845364846E-2</v>
      </c>
      <c r="BL10" s="50">
        <v>53817</v>
      </c>
      <c r="BM10" s="53">
        <v>5.1051696189676386E-2</v>
      </c>
      <c r="BN10" s="50">
        <v>51203</v>
      </c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</row>
    <row r="11" spans="1:81" x14ac:dyDescent="0.25">
      <c r="A11" s="51" t="s">
        <v>30</v>
      </c>
      <c r="B11" s="51">
        <v>8</v>
      </c>
      <c r="C11" s="51">
        <v>251</v>
      </c>
      <c r="D11" s="51">
        <v>21</v>
      </c>
      <c r="E11" s="51">
        <v>853</v>
      </c>
      <c r="F11" s="51">
        <v>141</v>
      </c>
      <c r="G11" s="51">
        <v>466</v>
      </c>
      <c r="H11" s="51">
        <v>285</v>
      </c>
      <c r="I11" s="51">
        <v>558</v>
      </c>
      <c r="J11" s="51">
        <v>35</v>
      </c>
      <c r="K11" s="51">
        <v>82</v>
      </c>
      <c r="L11" s="51">
        <v>8</v>
      </c>
      <c r="M11" s="51">
        <v>18</v>
      </c>
      <c r="N11" s="51"/>
      <c r="O11" s="51"/>
      <c r="P11" s="51">
        <v>1</v>
      </c>
      <c r="Q11" s="51"/>
      <c r="R11" s="51"/>
      <c r="S11" s="51"/>
      <c r="T11" s="51"/>
      <c r="U11" s="51">
        <v>2727</v>
      </c>
      <c r="V11" s="51"/>
      <c r="W11" s="51">
        <v>241</v>
      </c>
      <c r="X11" s="51">
        <v>44</v>
      </c>
      <c r="Y11" s="51">
        <v>958</v>
      </c>
      <c r="Z11" s="51">
        <v>61</v>
      </c>
      <c r="AA11" s="51">
        <v>160</v>
      </c>
      <c r="AB11" s="51">
        <v>459</v>
      </c>
      <c r="AC11" s="51">
        <v>373</v>
      </c>
      <c r="AD11" s="51">
        <v>538</v>
      </c>
      <c r="AE11" s="51">
        <v>35</v>
      </c>
      <c r="AF11" s="51">
        <v>82</v>
      </c>
      <c r="AG11" s="51">
        <v>3</v>
      </c>
      <c r="AH11" s="51">
        <v>11</v>
      </c>
      <c r="AI11" s="51"/>
      <c r="AJ11" s="51">
        <v>2</v>
      </c>
      <c r="AK11" s="51"/>
      <c r="AL11" s="51"/>
      <c r="AM11" s="51"/>
      <c r="AN11" s="51"/>
      <c r="AO11" s="51"/>
      <c r="AP11" s="51">
        <v>2967</v>
      </c>
      <c r="AQ11" s="51"/>
      <c r="AS11" s="50" t="s">
        <v>2108</v>
      </c>
      <c r="AT11" s="50"/>
      <c r="AU11" s="50"/>
      <c r="AV11" s="50">
        <v>72430</v>
      </c>
      <c r="AW11" s="54">
        <f t="shared" si="3"/>
        <v>-0.16763391061516716</v>
      </c>
      <c r="AX11" s="50">
        <v>87017</v>
      </c>
      <c r="AY11" s="53">
        <f t="shared" si="0"/>
        <v>1.9316371474088653E-2</v>
      </c>
      <c r="AZ11" s="50">
        <v>85368</v>
      </c>
      <c r="BA11" s="53">
        <f t="shared" si="1"/>
        <v>0.20018557831545503</v>
      </c>
      <c r="BB11" s="55">
        <v>71129</v>
      </c>
      <c r="BC11" s="53">
        <f t="shared" si="2"/>
        <v>2.3586127500359762E-2</v>
      </c>
      <c r="BD11" s="50">
        <v>69490</v>
      </c>
      <c r="BE11" s="53">
        <v>-1.6952074474198369E-3</v>
      </c>
      <c r="BF11" s="50">
        <v>69608</v>
      </c>
      <c r="BG11" s="53">
        <v>0.15862711807982954</v>
      </c>
      <c r="BH11" s="50">
        <v>60078</v>
      </c>
      <c r="BI11" s="53">
        <v>3.0127402733243026E-2</v>
      </c>
      <c r="BJ11" s="50">
        <v>58319</v>
      </c>
      <c r="BK11" s="53">
        <v>-2.6884501777280845E-2</v>
      </c>
      <c r="BL11" s="50">
        <v>59923</v>
      </c>
      <c r="BM11" s="53">
        <v>4.7714795258243875E-2</v>
      </c>
      <c r="BN11" s="50">
        <v>57194</v>
      </c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</row>
    <row r="12" spans="1:81" x14ac:dyDescent="0.25">
      <c r="A12" s="2" t="s">
        <v>31</v>
      </c>
      <c r="B12" s="2">
        <f>B11</f>
        <v>8</v>
      </c>
      <c r="C12" s="2">
        <f>C11</f>
        <v>251</v>
      </c>
      <c r="D12" s="2">
        <f>D11*2</f>
        <v>42</v>
      </c>
      <c r="E12" s="2">
        <f>E11*2</f>
        <v>1706</v>
      </c>
      <c r="F12" s="2">
        <f>F11</f>
        <v>141</v>
      </c>
      <c r="G12" s="2">
        <f>G11</f>
        <v>466</v>
      </c>
      <c r="H12" s="2">
        <f>H11*2</f>
        <v>570</v>
      </c>
      <c r="I12" s="2">
        <f>I11*2</f>
        <v>1116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f>SUM(B12:T12)</f>
        <v>4300</v>
      </c>
      <c r="V12" s="2"/>
      <c r="W12" s="2">
        <f>W11</f>
        <v>241</v>
      </c>
      <c r="X12" s="2">
        <f>X11</f>
        <v>44</v>
      </c>
      <c r="Y12" s="2">
        <f>Y11*2</f>
        <v>1916</v>
      </c>
      <c r="Z12" s="2">
        <f>Z11*2</f>
        <v>122</v>
      </c>
      <c r="AA12" s="2">
        <f>AA11</f>
        <v>160</v>
      </c>
      <c r="AB12" s="2">
        <f>AB11</f>
        <v>459</v>
      </c>
      <c r="AC12" s="2">
        <f>AC11*2</f>
        <v>746</v>
      </c>
      <c r="AD12" s="2">
        <f>AD11*2</f>
        <v>1076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>
        <f>SUM(W12:AO12)</f>
        <v>4764</v>
      </c>
      <c r="AQ12" s="51">
        <f>SUM(U12+AP12)</f>
        <v>9064</v>
      </c>
      <c r="AS12" s="50" t="s">
        <v>2109</v>
      </c>
      <c r="AT12" s="50"/>
      <c r="AU12" s="50"/>
      <c r="AV12" s="50">
        <v>81103</v>
      </c>
      <c r="AW12" s="54">
        <f t="shared" si="3"/>
        <v>-0.16808903477279721</v>
      </c>
      <c r="AX12" s="50">
        <v>97490</v>
      </c>
      <c r="AY12" s="53">
        <f t="shared" si="0"/>
        <v>2.0388938895982919E-2</v>
      </c>
      <c r="AZ12" s="50">
        <v>95542</v>
      </c>
      <c r="BA12" s="53">
        <f t="shared" si="1"/>
        <v>0.21751430428300181</v>
      </c>
      <c r="BB12" s="50">
        <v>78473</v>
      </c>
      <c r="BC12" s="53">
        <f t="shared" si="2"/>
        <v>-3.2769811129034305E-3</v>
      </c>
      <c r="BD12" s="50">
        <v>78731</v>
      </c>
      <c r="BE12" s="56">
        <v>1.9014212120427657E-2</v>
      </c>
      <c r="BF12" s="50">
        <v>77258</v>
      </c>
      <c r="BG12" s="53">
        <v>0.16075909425570598</v>
      </c>
      <c r="BH12" s="50">
        <v>66553</v>
      </c>
      <c r="BI12" s="53">
        <v>2.111303760759824E-2</v>
      </c>
      <c r="BJ12" s="50">
        <v>65173</v>
      </c>
      <c r="BK12" s="53">
        <v>-1.2801672549881073E-2</v>
      </c>
      <c r="BL12" s="50">
        <v>66007</v>
      </c>
      <c r="BM12" s="53">
        <v>4.914567273305253E-2</v>
      </c>
      <c r="BN12" s="50">
        <v>62915</v>
      </c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</row>
    <row r="13" spans="1:81" x14ac:dyDescent="0.25">
      <c r="AS13" s="50" t="s">
        <v>2110</v>
      </c>
      <c r="AT13" s="57"/>
      <c r="AU13" s="57"/>
      <c r="AV13" s="57">
        <f>'[7]Cargo Analysis'!$AT$13</f>
        <v>90067</v>
      </c>
      <c r="AW13" s="54">
        <f t="shared" si="3"/>
        <v>-0.16595362447679371</v>
      </c>
      <c r="AX13" s="57">
        <v>107988</v>
      </c>
      <c r="AY13" s="58">
        <f t="shared" si="0"/>
        <v>9.7337933742881987E-3</v>
      </c>
      <c r="AZ13" s="57">
        <v>106947</v>
      </c>
      <c r="BA13" s="53">
        <f t="shared" si="1"/>
        <v>0.21584565887154533</v>
      </c>
      <c r="BB13" s="57">
        <v>87961</v>
      </c>
      <c r="BC13" s="53">
        <f t="shared" si="2"/>
        <v>-4.2113366465533833E-3</v>
      </c>
      <c r="BD13" s="50">
        <f>'[2]cargo visits'!$AT$13</f>
        <v>88333</v>
      </c>
      <c r="BE13" s="56">
        <f>BP12</f>
        <v>0</v>
      </c>
      <c r="BF13" s="50">
        <f>'[2]cargo visits'!$AV$13</f>
        <v>87129</v>
      </c>
      <c r="BG13" s="53">
        <v>0.16578348722066105</v>
      </c>
      <c r="BH13" s="50">
        <v>74730</v>
      </c>
      <c r="BI13" s="53">
        <v>2.7443216190947587E-2</v>
      </c>
      <c r="BJ13" s="50">
        <v>72732</v>
      </c>
      <c r="BK13" s="53">
        <v>-1.1016960678971207E-2</v>
      </c>
      <c r="BL13" s="50">
        <v>73523</v>
      </c>
      <c r="BM13" s="53">
        <v>6.7949742174449851E-2</v>
      </c>
      <c r="BN13" s="50">
        <v>68845</v>
      </c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</row>
    <row r="14" spans="1:81" x14ac:dyDescent="0.25">
      <c r="AS14" s="50" t="s">
        <v>2111</v>
      </c>
      <c r="AT14" s="50"/>
      <c r="AU14" s="50"/>
      <c r="AV14" s="50">
        <f>'[10]Cargo Analysis'!$AT$14</f>
        <v>99022</v>
      </c>
      <c r="AW14" s="54">
        <f t="shared" si="3"/>
        <v>-0.15604571681823218</v>
      </c>
      <c r="AX14" s="50">
        <v>117331</v>
      </c>
      <c r="AY14" s="53">
        <f t="shared" si="0"/>
        <v>-4.9358425279655343E-3</v>
      </c>
      <c r="AZ14" s="50">
        <v>117913</v>
      </c>
      <c r="BA14" s="53">
        <f t="shared" si="1"/>
        <v>0.20195512787841102</v>
      </c>
      <c r="BB14" s="50">
        <v>98101</v>
      </c>
      <c r="BC14" s="53">
        <f t="shared" si="2"/>
        <v>6.5281475361343168E-4</v>
      </c>
      <c r="BD14" s="59">
        <v>98037</v>
      </c>
      <c r="BE14" s="53">
        <f>'[8]cargo visits'!$AW$14</f>
        <v>2.9090221694794215E-2</v>
      </c>
      <c r="BF14" s="50">
        <f>'[8]cargo visits'!$AX$14</f>
        <v>95221</v>
      </c>
      <c r="BG14" s="53">
        <v>0.15175200851805246</v>
      </c>
      <c r="BH14" s="50">
        <v>82648</v>
      </c>
      <c r="BI14" s="53">
        <v>2.4648192920463705E-2</v>
      </c>
      <c r="BJ14" s="50">
        <v>80655</v>
      </c>
      <c r="BK14" s="53">
        <v>-6.1964779219491641E-4</v>
      </c>
      <c r="BL14" s="50">
        <v>80691</v>
      </c>
      <c r="BM14" s="53">
        <v>4.5572343017078291E-2</v>
      </c>
      <c r="BN14" s="50">
        <v>77174</v>
      </c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</row>
    <row r="15" spans="1:81" ht="15.75" thickBot="1" x14ac:dyDescent="0.3">
      <c r="A15" s="5" t="s">
        <v>51</v>
      </c>
      <c r="B15" s="6" t="s">
        <v>38</v>
      </c>
      <c r="C15" s="6" t="s">
        <v>38</v>
      </c>
      <c r="D15" s="6" t="s">
        <v>39</v>
      </c>
      <c r="E15" s="6" t="s">
        <v>39</v>
      </c>
      <c r="F15" s="7" t="s">
        <v>40</v>
      </c>
      <c r="G15" s="8"/>
      <c r="H15" s="9" t="s">
        <v>41</v>
      </c>
      <c r="I15" s="6" t="s">
        <v>41</v>
      </c>
      <c r="J15" s="6" t="s">
        <v>41</v>
      </c>
      <c r="K15" s="6" t="s">
        <v>41</v>
      </c>
      <c r="L15" s="7" t="s">
        <v>40</v>
      </c>
      <c r="M15" s="10"/>
      <c r="N15" s="7" t="s">
        <v>40</v>
      </c>
      <c r="AS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</row>
    <row r="16" spans="1:81" ht="15.75" thickBot="1" x14ac:dyDescent="0.3">
      <c r="A16" s="11" t="s">
        <v>1</v>
      </c>
      <c r="B16" s="12" t="s">
        <v>42</v>
      </c>
      <c r="C16" s="12" t="s">
        <v>43</v>
      </c>
      <c r="D16" s="12" t="s">
        <v>42</v>
      </c>
      <c r="E16" s="12" t="s">
        <v>43</v>
      </c>
      <c r="F16" s="13" t="s">
        <v>44</v>
      </c>
      <c r="G16" s="8"/>
      <c r="H16" s="14" t="s">
        <v>45</v>
      </c>
      <c r="I16" s="12" t="s">
        <v>46</v>
      </c>
      <c r="J16" s="12" t="s">
        <v>47</v>
      </c>
      <c r="K16" s="12" t="s">
        <v>48</v>
      </c>
      <c r="L16" s="13" t="s">
        <v>49</v>
      </c>
      <c r="M16" s="10"/>
      <c r="N16" s="13" t="s">
        <v>50</v>
      </c>
      <c r="AS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</row>
    <row r="17" spans="1:83" x14ac:dyDescent="0.25">
      <c r="A17" s="3" t="s">
        <v>22</v>
      </c>
      <c r="B17" s="15">
        <f>C3+(E3*2)</f>
        <v>753</v>
      </c>
      <c r="C17" s="15">
        <f>B3+(D3*2)</f>
        <v>4</v>
      </c>
      <c r="D17" s="15">
        <f>X3+(Z3*2)</f>
        <v>39</v>
      </c>
      <c r="E17" s="15">
        <f>W3+(Y3*2)</f>
        <v>884</v>
      </c>
      <c r="F17" s="15">
        <f>SUM(B17:E17)</f>
        <v>1680</v>
      </c>
      <c r="G17" s="8"/>
      <c r="H17" s="15">
        <f>G3+(I3*2)</f>
        <v>795</v>
      </c>
      <c r="I17" s="15">
        <f>F3+(H3*2)</f>
        <v>313</v>
      </c>
      <c r="J17" s="15">
        <f>AB3+(AD3*2)</f>
        <v>757</v>
      </c>
      <c r="K17" s="15">
        <f>AA3+(AC3*2)</f>
        <v>461</v>
      </c>
      <c r="L17" s="15">
        <f>SUM(H17:K17)</f>
        <v>2326</v>
      </c>
      <c r="M17" s="10"/>
      <c r="N17" s="16">
        <f>SUM(F17+L17)</f>
        <v>4006</v>
      </c>
      <c r="AS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</row>
    <row r="18" spans="1:83" x14ac:dyDescent="0.25">
      <c r="A18" s="3" t="s">
        <v>23</v>
      </c>
      <c r="B18" s="15">
        <f>C4+(E4*2)</f>
        <v>90</v>
      </c>
      <c r="C18" s="15">
        <f>B4+(D4*2)</f>
        <v>0</v>
      </c>
      <c r="D18" s="15">
        <f>X4+(Z4*2)</f>
        <v>7</v>
      </c>
      <c r="E18" s="15">
        <f>W4+(Y4*2)</f>
        <v>30</v>
      </c>
      <c r="F18" s="15">
        <f t="shared" ref="F18:F24" si="4">SUM(B18:E18)</f>
        <v>127</v>
      </c>
      <c r="G18" s="8"/>
      <c r="H18" s="15">
        <f>G4+(I4*2)</f>
        <v>22</v>
      </c>
      <c r="I18" s="15">
        <f>F4+(H4*2)</f>
        <v>0</v>
      </c>
      <c r="J18" s="15">
        <f>AB4+(AD4*2)</f>
        <v>12</v>
      </c>
      <c r="K18" s="15">
        <f>AA4+(AC4*2)</f>
        <v>0</v>
      </c>
      <c r="L18" s="15">
        <f t="shared" ref="L18:L24" si="5">SUM(H18:K18)</f>
        <v>34</v>
      </c>
      <c r="M18" s="10"/>
      <c r="N18" s="16">
        <f t="shared" ref="N18:N24" si="6">SUM(F18+L18)</f>
        <v>161</v>
      </c>
      <c r="AS18" s="50" t="s">
        <v>2112</v>
      </c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3"/>
      <c r="BH18" s="50"/>
      <c r="BI18" s="53"/>
      <c r="BJ18" s="50"/>
      <c r="BK18" s="53"/>
      <c r="BL18" s="50"/>
      <c r="BM18" s="50"/>
      <c r="BN18" s="50"/>
      <c r="BO18" s="50"/>
      <c r="BP18" s="50"/>
      <c r="BQ18" s="44"/>
      <c r="BR18" s="44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</row>
    <row r="19" spans="1:83" x14ac:dyDescent="0.25">
      <c r="A19" s="3" t="s">
        <v>24</v>
      </c>
      <c r="B19" s="15">
        <f>C5+(E5*2)</f>
        <v>0</v>
      </c>
      <c r="C19" s="15">
        <f>B5+(D5*2)</f>
        <v>11</v>
      </c>
      <c r="D19" s="15">
        <f>X5+(Z5*2)</f>
        <v>13</v>
      </c>
      <c r="E19" s="15">
        <f>W5+(Y5*2)</f>
        <v>2</v>
      </c>
      <c r="F19" s="15">
        <f t="shared" si="4"/>
        <v>26</v>
      </c>
      <c r="G19" s="15"/>
      <c r="H19" s="15">
        <f>G5+(I5*2)</f>
        <v>2</v>
      </c>
      <c r="I19" s="15">
        <f>F5+(H5*2)</f>
        <v>69</v>
      </c>
      <c r="J19" s="15">
        <f>AB5+(AD5*2)</f>
        <v>63</v>
      </c>
      <c r="K19" s="15">
        <f>AA5+(AC5*2)</f>
        <v>0</v>
      </c>
      <c r="L19" s="15">
        <f t="shared" si="5"/>
        <v>134</v>
      </c>
      <c r="M19" s="15"/>
      <c r="N19" s="16">
        <f t="shared" si="6"/>
        <v>160</v>
      </c>
      <c r="AS19" s="50" t="s">
        <v>2113</v>
      </c>
      <c r="AT19" s="50" t="s">
        <v>2131</v>
      </c>
      <c r="AU19" s="50" t="s">
        <v>2087</v>
      </c>
      <c r="AV19" s="50" t="s">
        <v>2090</v>
      </c>
      <c r="AW19" s="50" t="s">
        <v>2087</v>
      </c>
      <c r="AX19" s="50" t="s">
        <v>2091</v>
      </c>
      <c r="AY19" s="50" t="s">
        <v>2087</v>
      </c>
      <c r="AZ19" s="50" t="s">
        <v>2092</v>
      </c>
      <c r="BA19" s="50" t="s">
        <v>2093</v>
      </c>
      <c r="BB19" s="50" t="s">
        <v>2094</v>
      </c>
      <c r="BC19" s="50" t="s">
        <v>2093</v>
      </c>
      <c r="BD19" s="50" t="s">
        <v>2095</v>
      </c>
      <c r="BE19" s="50" t="s">
        <v>2093</v>
      </c>
      <c r="BF19" s="50" t="s">
        <v>2114</v>
      </c>
      <c r="BG19" s="53" t="s">
        <v>2093</v>
      </c>
      <c r="BH19" s="50" t="s">
        <v>2115</v>
      </c>
      <c r="BI19" s="53" t="s">
        <v>2093</v>
      </c>
      <c r="BJ19" s="50" t="s">
        <v>2116</v>
      </c>
      <c r="BK19" s="53" t="s">
        <v>2093</v>
      </c>
      <c r="BL19" s="50" t="s">
        <v>2117</v>
      </c>
      <c r="BM19" s="50" t="s">
        <v>2132</v>
      </c>
      <c r="BN19" s="50" t="s">
        <v>2087</v>
      </c>
      <c r="BO19" s="53" t="s">
        <v>2118</v>
      </c>
      <c r="BP19" s="50" t="s">
        <v>2087</v>
      </c>
      <c r="BQ19" s="53" t="s">
        <v>2119</v>
      </c>
      <c r="BR19" s="50" t="s">
        <v>2087</v>
      </c>
      <c r="BS19" s="50" t="s">
        <v>2120</v>
      </c>
      <c r="BT19" s="50" t="s">
        <v>2087</v>
      </c>
      <c r="BU19" s="50" t="s">
        <v>2121</v>
      </c>
      <c r="BV19" s="50" t="s">
        <v>2093</v>
      </c>
      <c r="BW19" s="50" t="s">
        <v>2122</v>
      </c>
      <c r="BX19" s="50" t="s">
        <v>2093</v>
      </c>
      <c r="BY19" s="50" t="s">
        <v>2123</v>
      </c>
      <c r="BZ19" s="50" t="s">
        <v>2093</v>
      </c>
      <c r="CA19" s="50" t="s">
        <v>2124</v>
      </c>
      <c r="CB19" s="50" t="s">
        <v>2093</v>
      </c>
      <c r="CC19" s="50" t="s">
        <v>2125</v>
      </c>
      <c r="CD19" s="50" t="s">
        <v>2093</v>
      </c>
      <c r="CE19" s="50" t="s">
        <v>2126</v>
      </c>
    </row>
    <row r="20" spans="1:83" x14ac:dyDescent="0.25">
      <c r="A20" s="3" t="s">
        <v>25</v>
      </c>
      <c r="B20" s="15">
        <f>C6+(E6*2)</f>
        <v>2</v>
      </c>
      <c r="C20" s="15">
        <f>B6+(D6*2)</f>
        <v>4</v>
      </c>
      <c r="D20" s="15">
        <f>X6+(Z6*2)</f>
        <v>13</v>
      </c>
      <c r="E20" s="15">
        <f>W6+(Y6*2)</f>
        <v>0</v>
      </c>
      <c r="F20" s="15">
        <f t="shared" si="4"/>
        <v>19</v>
      </c>
      <c r="G20" s="15"/>
      <c r="H20" s="15">
        <f>G6+(I6*2)</f>
        <v>6</v>
      </c>
      <c r="I20" s="15">
        <f>F6+(H6*2)</f>
        <v>282</v>
      </c>
      <c r="J20" s="15">
        <f>AB6+(AD6*2)</f>
        <v>240</v>
      </c>
      <c r="K20" s="15">
        <f>AA6+(AC6*2)</f>
        <v>0</v>
      </c>
      <c r="L20" s="15">
        <f t="shared" si="5"/>
        <v>528</v>
      </c>
      <c r="M20" s="15"/>
      <c r="N20" s="16">
        <f t="shared" si="6"/>
        <v>547</v>
      </c>
      <c r="AS20" s="50" t="s">
        <v>2101</v>
      </c>
      <c r="AT20" s="59">
        <f>B25</f>
        <v>1957</v>
      </c>
      <c r="AU20" s="53">
        <f t="shared" ref="AU20:AW31" si="7">SUM(AT20-AV20)/AV20</f>
        <v>-2.8301886792452831E-2</v>
      </c>
      <c r="AV20" s="59">
        <v>2014</v>
      </c>
      <c r="AW20" s="53">
        <f t="shared" si="7"/>
        <v>-4.5045045045045043E-2</v>
      </c>
      <c r="AX20" s="59">
        <v>2109</v>
      </c>
      <c r="AY20" s="53">
        <f t="shared" ref="AY20:AY31" si="8">SUM(AX20-AZ20)/AZ20</f>
        <v>-0.13245577951460305</v>
      </c>
      <c r="AZ20" s="59">
        <v>2431</v>
      </c>
      <c r="BA20" s="53">
        <f t="shared" ref="BA20:BC31" si="9">SUM(AZ20-BB20)/BB20</f>
        <v>0.18354430379746836</v>
      </c>
      <c r="BB20" s="59">
        <f>'[1]cargo visits'!$AT$18</f>
        <v>2054</v>
      </c>
      <c r="BC20" s="53">
        <f>'[1]cargo visits'!$AU$18</f>
        <v>-1.9436345966958211E-3</v>
      </c>
      <c r="BD20" s="59">
        <f>'[1]cargo visits'!$AV$18</f>
        <v>2058</v>
      </c>
      <c r="BE20" s="53">
        <v>-4.3541364296081275E-3</v>
      </c>
      <c r="BF20" s="50">
        <v>2067</v>
      </c>
      <c r="BG20" s="53">
        <v>0.1541038525963149</v>
      </c>
      <c r="BH20" s="50">
        <v>1791</v>
      </c>
      <c r="BI20" s="53">
        <v>-1.2134583563154992E-2</v>
      </c>
      <c r="BJ20" s="50">
        <v>1813</v>
      </c>
      <c r="BK20" s="53">
        <v>4.797687861271676E-2</v>
      </c>
      <c r="BL20" s="50">
        <v>1730</v>
      </c>
      <c r="BM20" s="59">
        <f>H25</f>
        <v>1582</v>
      </c>
      <c r="BN20" s="53">
        <f t="shared" ref="BN20:BP31" si="10">SUM(BM20-BO20)/BO20</f>
        <v>0.37445699391833187</v>
      </c>
      <c r="BO20" s="59">
        <v>1151</v>
      </c>
      <c r="BP20" s="53">
        <f t="shared" si="10"/>
        <v>2.6761819803746655E-2</v>
      </c>
      <c r="BQ20" s="60">
        <v>1121</v>
      </c>
      <c r="BR20" s="53">
        <f t="shared" ref="BR20:BR31" si="11">SUM(BQ20-BS20)/BS20</f>
        <v>-0.20944992947813823</v>
      </c>
      <c r="BS20" s="59">
        <v>1418</v>
      </c>
      <c r="BT20" s="53">
        <f t="shared" ref="BT20:BT31" si="12">SUM(BS20-BU20)/BU20</f>
        <v>0.29143897996357016</v>
      </c>
      <c r="BU20" s="59">
        <f>'[1]cargo visits'!$BE$18</f>
        <v>1098</v>
      </c>
      <c r="BV20" s="53">
        <f>'[1]cargo visits'!$BF$18</f>
        <v>9.6903096903096897E-2</v>
      </c>
      <c r="BW20" s="59">
        <f>'[1]cargo visits'!$BG$18</f>
        <v>1001</v>
      </c>
      <c r="BX20" s="53">
        <v>-1.4763779527559055E-2</v>
      </c>
      <c r="BY20" s="50">
        <v>1016</v>
      </c>
      <c r="BZ20" s="53">
        <v>7.9365079365079361E-3</v>
      </c>
      <c r="CA20" s="50">
        <v>1008</v>
      </c>
      <c r="CB20" s="53">
        <v>0.36032388663967613</v>
      </c>
      <c r="CC20" s="50">
        <v>741</v>
      </c>
      <c r="CD20" s="53">
        <v>0.10104011887072809</v>
      </c>
      <c r="CE20" s="50">
        <v>673</v>
      </c>
    </row>
    <row r="21" spans="1:83" x14ac:dyDescent="0.25">
      <c r="A21" s="3" t="s">
        <v>26</v>
      </c>
      <c r="B21" s="15">
        <f>C7+(E7*2)</f>
        <v>387</v>
      </c>
      <c r="C21" s="15">
        <f>B7+(D7*2)</f>
        <v>6</v>
      </c>
      <c r="D21" s="15">
        <f>X7+(Z7*2)</f>
        <v>21</v>
      </c>
      <c r="E21" s="15">
        <f>W7+(Y7*2)</f>
        <v>461</v>
      </c>
      <c r="F21" s="15">
        <f t="shared" si="4"/>
        <v>875</v>
      </c>
      <c r="G21" s="15"/>
      <c r="H21" s="15">
        <f>G7+(I7*2)</f>
        <v>334</v>
      </c>
      <c r="I21" s="15">
        <f>F7+(H7*2)</f>
        <v>47</v>
      </c>
      <c r="J21" s="15">
        <f>AB7+(AD7*2)</f>
        <v>80</v>
      </c>
      <c r="K21" s="15">
        <f>AA7+(AC7*2)</f>
        <v>407</v>
      </c>
      <c r="L21" s="15">
        <f t="shared" si="5"/>
        <v>868</v>
      </c>
      <c r="M21" s="15"/>
      <c r="N21" s="16">
        <f t="shared" si="6"/>
        <v>1743</v>
      </c>
      <c r="AS21" s="50" t="s">
        <v>2102</v>
      </c>
      <c r="AT21" s="50"/>
      <c r="AU21" s="53">
        <f t="shared" si="7"/>
        <v>-1</v>
      </c>
      <c r="AV21" s="59">
        <v>3947</v>
      </c>
      <c r="AW21" s="53">
        <f t="shared" si="7"/>
        <v>-0.12734910457660845</v>
      </c>
      <c r="AX21" s="59">
        <v>4523</v>
      </c>
      <c r="AY21" s="53">
        <f t="shared" si="8"/>
        <v>-8.1251269551086733E-2</v>
      </c>
      <c r="AZ21" s="59">
        <v>4923</v>
      </c>
      <c r="BA21" s="53">
        <f t="shared" si="9"/>
        <v>0.21856435643564356</v>
      </c>
      <c r="BB21" s="59">
        <f>'[3]cargo visits'!$AT$19</f>
        <v>4040</v>
      </c>
      <c r="BC21" s="53">
        <f t="shared" si="9"/>
        <v>-1.729676303434643E-3</v>
      </c>
      <c r="BD21" s="59">
        <f>'[3]cargo visits'!$AV$19</f>
        <v>4047</v>
      </c>
      <c r="BE21" s="53">
        <v>-1.5807392996108949E-2</v>
      </c>
      <c r="BF21" s="50">
        <v>4112</v>
      </c>
      <c r="BG21" s="53">
        <v>0.14796203238414293</v>
      </c>
      <c r="BH21" s="50">
        <v>3582</v>
      </c>
      <c r="BI21" s="53">
        <v>-2.5836279575741094E-2</v>
      </c>
      <c r="BJ21" s="50">
        <v>3677</v>
      </c>
      <c r="BK21" s="53">
        <v>3.6066497604959141E-2</v>
      </c>
      <c r="BL21" s="50">
        <v>3549</v>
      </c>
      <c r="BM21" s="50"/>
      <c r="BN21" s="53"/>
      <c r="BO21" s="59">
        <v>2386</v>
      </c>
      <c r="BP21" s="53">
        <f t="shared" si="10"/>
        <v>-2.2131147540983605E-2</v>
      </c>
      <c r="BQ21" s="60">
        <v>2440</v>
      </c>
      <c r="BR21" s="53">
        <f t="shared" si="11"/>
        <v>-0.14325842696629212</v>
      </c>
      <c r="BS21" s="59">
        <v>2848</v>
      </c>
      <c r="BT21" s="53">
        <f t="shared" si="12"/>
        <v>0.14011208967173738</v>
      </c>
      <c r="BU21" s="59">
        <f>'[3]cargo visits'!$BE$19</f>
        <v>2498</v>
      </c>
      <c r="BV21" s="53">
        <f t="shared" ref="BV21:BV31" si="13">SUM(BU21-BW21)/BW21</f>
        <v>0.18108747044917259</v>
      </c>
      <c r="BW21" s="59">
        <f>'[3]cargo visits'!$BG$19</f>
        <v>2115</v>
      </c>
      <c r="BX21" s="53">
        <v>9.0648854961832056E-3</v>
      </c>
      <c r="BY21" s="50">
        <v>2096</v>
      </c>
      <c r="BZ21" s="53">
        <v>0.21507246376811595</v>
      </c>
      <c r="CA21" s="50">
        <v>1725</v>
      </c>
      <c r="CB21" s="53">
        <v>0.11003861003861004</v>
      </c>
      <c r="CC21" s="50">
        <v>1554</v>
      </c>
      <c r="CD21" s="53">
        <v>-9.7036606624055777E-2</v>
      </c>
      <c r="CE21" s="50">
        <v>1721</v>
      </c>
    </row>
    <row r="22" spans="1:83" x14ac:dyDescent="0.25">
      <c r="A22" s="3" t="s">
        <v>27</v>
      </c>
      <c r="B22" s="15">
        <f>C8+(E8*2)</f>
        <v>85</v>
      </c>
      <c r="C22" s="15">
        <f>B8+(D8*2)</f>
        <v>10</v>
      </c>
      <c r="D22" s="15">
        <f>X8+(Z8*2)</f>
        <v>0</v>
      </c>
      <c r="E22" s="15">
        <f>W8+(Y8*2)</f>
        <v>199</v>
      </c>
      <c r="F22" s="15">
        <f t="shared" si="4"/>
        <v>294</v>
      </c>
      <c r="G22" s="15"/>
      <c r="H22" s="15">
        <f>G8+(I8*2)</f>
        <v>14</v>
      </c>
      <c r="I22" s="15">
        <f>F8+(H8*2)</f>
        <v>0</v>
      </c>
      <c r="J22" s="15">
        <f>AB8+(AD8*2)</f>
        <v>0</v>
      </c>
      <c r="K22" s="15">
        <f>AA8+(AC8*2)</f>
        <v>18</v>
      </c>
      <c r="L22" s="15">
        <f t="shared" si="5"/>
        <v>32</v>
      </c>
      <c r="M22" s="15"/>
      <c r="N22" s="16">
        <f t="shared" si="6"/>
        <v>326</v>
      </c>
      <c r="AS22" s="50" t="s">
        <v>279</v>
      </c>
      <c r="AT22" s="50"/>
      <c r="AU22" s="53">
        <f t="shared" si="7"/>
        <v>-1</v>
      </c>
      <c r="AV22" s="59">
        <v>6882</v>
      </c>
      <c r="AW22" s="53">
        <f t="shared" si="7"/>
        <v>-8.2644628099173556E-2</v>
      </c>
      <c r="AX22" s="59">
        <v>7502</v>
      </c>
      <c r="AY22" s="53">
        <f t="shared" si="8"/>
        <v>-1.0551305724083356E-2</v>
      </c>
      <c r="AZ22" s="59">
        <v>7582</v>
      </c>
      <c r="BA22" s="53">
        <f t="shared" si="9"/>
        <v>0.18914680050188207</v>
      </c>
      <c r="BB22" s="59">
        <v>6376</v>
      </c>
      <c r="BC22" s="53">
        <f t="shared" si="9"/>
        <v>-2.8151391929934315E-3</v>
      </c>
      <c r="BD22" s="59">
        <f>'[4]cargo visits'!$AV$20</f>
        <v>6394</v>
      </c>
      <c r="BE22" s="53">
        <v>-7.9143389199255124E-3</v>
      </c>
      <c r="BF22" s="59">
        <v>6444</v>
      </c>
      <c r="BG22" s="53">
        <v>0.10384944396920445</v>
      </c>
      <c r="BH22" s="50">
        <v>5845</v>
      </c>
      <c r="BI22" s="53">
        <v>-1.0328479512360312E-2</v>
      </c>
      <c r="BJ22" s="50">
        <v>5906</v>
      </c>
      <c r="BK22" s="53">
        <v>6.0894557212142986E-2</v>
      </c>
      <c r="BL22" s="50">
        <v>5567</v>
      </c>
      <c r="BM22" s="50"/>
      <c r="BN22" s="53"/>
      <c r="BO22" s="59">
        <v>4101</v>
      </c>
      <c r="BP22" s="53">
        <f t="shared" si="10"/>
        <v>-0.14187068424356561</v>
      </c>
      <c r="BQ22" s="60">
        <v>4779</v>
      </c>
      <c r="BR22" s="53">
        <f t="shared" si="11"/>
        <v>4.664914586070959E-2</v>
      </c>
      <c r="BS22" s="59">
        <v>4566</v>
      </c>
      <c r="BT22" s="53">
        <f t="shared" si="12"/>
        <v>0.13950586473671076</v>
      </c>
      <c r="BU22" s="59">
        <v>4007</v>
      </c>
      <c r="BV22" s="53">
        <f t="shared" si="13"/>
        <v>0.19970059880239521</v>
      </c>
      <c r="BW22" s="59">
        <f>'[4]cargo visits'!$BG$20</f>
        <v>3340</v>
      </c>
      <c r="BX22" s="53">
        <v>-1.195457262402869E-3</v>
      </c>
      <c r="BY22" s="59">
        <v>3346</v>
      </c>
      <c r="BZ22" s="53">
        <v>0.20331651045421772</v>
      </c>
      <c r="CA22" s="50">
        <v>2774</v>
      </c>
      <c r="CB22" s="53">
        <v>7.8538102643856925E-2</v>
      </c>
      <c r="CC22" s="50">
        <v>2572</v>
      </c>
      <c r="CD22" s="53">
        <v>-8.1100392997499104E-2</v>
      </c>
      <c r="CE22" s="50">
        <v>2799</v>
      </c>
    </row>
    <row r="23" spans="1:83" x14ac:dyDescent="0.25">
      <c r="A23" s="3" t="s">
        <v>28</v>
      </c>
      <c r="B23" s="15">
        <f>C9+(E9*2)</f>
        <v>46</v>
      </c>
      <c r="C23" s="15">
        <f>B9+(D9*2)</f>
        <v>0</v>
      </c>
      <c r="D23" s="15">
        <f>X9+(Z9*2)</f>
        <v>0</v>
      </c>
      <c r="E23" s="15">
        <f>W9+(Y9*2)</f>
        <v>38</v>
      </c>
      <c r="F23" s="15">
        <f t="shared" si="4"/>
        <v>84</v>
      </c>
      <c r="G23" s="15"/>
      <c r="H23" s="15">
        <f>G9+(I9*2)</f>
        <v>9</v>
      </c>
      <c r="I23" s="15">
        <f>F9+(H9*2)</f>
        <v>0</v>
      </c>
      <c r="J23" s="15">
        <f>AB9+(AD9*2)</f>
        <v>0</v>
      </c>
      <c r="K23" s="15">
        <f>AA9+(AC9*2)</f>
        <v>12</v>
      </c>
      <c r="L23" s="15">
        <f t="shared" si="5"/>
        <v>21</v>
      </c>
      <c r="M23" s="15"/>
      <c r="N23" s="16">
        <f t="shared" si="6"/>
        <v>105</v>
      </c>
      <c r="AS23" s="50" t="s">
        <v>2103</v>
      </c>
      <c r="AT23" s="50"/>
      <c r="AU23" s="50"/>
      <c r="AV23" s="59">
        <v>8589</v>
      </c>
      <c r="AW23" s="53">
        <f t="shared" si="7"/>
        <v>-0.12168933428775948</v>
      </c>
      <c r="AX23" s="59">
        <v>9779</v>
      </c>
      <c r="AY23" s="53">
        <f t="shared" si="8"/>
        <v>-4.3779271024231318E-3</v>
      </c>
      <c r="AZ23" s="59">
        <v>9822</v>
      </c>
      <c r="BA23" s="53">
        <f t="shared" si="9"/>
        <v>0.13274132164686886</v>
      </c>
      <c r="BB23" s="59">
        <f>'[5]cargo visits'!$B$30</f>
        <v>8671</v>
      </c>
      <c r="BC23" s="53">
        <f t="shared" si="9"/>
        <v>3.287671232876712E-2</v>
      </c>
      <c r="BD23" s="59">
        <f>'[5]cargo visits'!$B$61</f>
        <v>8395</v>
      </c>
      <c r="BE23" s="53">
        <v>-1.9848219497956801E-2</v>
      </c>
      <c r="BF23" s="59">
        <v>8565</v>
      </c>
      <c r="BG23" s="53">
        <v>0.10106587902915115</v>
      </c>
      <c r="BH23" s="50">
        <v>7787</v>
      </c>
      <c r="BI23" s="53">
        <v>-8.6569064290260983E-3</v>
      </c>
      <c r="BJ23" s="50">
        <v>7855</v>
      </c>
      <c r="BK23" s="53">
        <v>4.5103778605641298E-2</v>
      </c>
      <c r="BL23" s="50">
        <v>7516</v>
      </c>
      <c r="BM23" s="50"/>
      <c r="BN23" s="53"/>
      <c r="BO23" s="59">
        <v>5210</v>
      </c>
      <c r="BP23" s="53">
        <f t="shared" si="10"/>
        <v>-0.16586615433877683</v>
      </c>
      <c r="BQ23" s="60">
        <v>6246</v>
      </c>
      <c r="BR23" s="53">
        <f t="shared" si="11"/>
        <v>8.8342916884474654E-2</v>
      </c>
      <c r="BS23" s="59">
        <v>5739</v>
      </c>
      <c r="BT23" s="53">
        <f t="shared" si="12"/>
        <v>4.1749863859139591E-2</v>
      </c>
      <c r="BU23" s="59">
        <f>'[5]cargo visits'!$H$30</f>
        <v>5509</v>
      </c>
      <c r="BV23" s="53">
        <f t="shared" si="13"/>
        <v>0.22886459959848315</v>
      </c>
      <c r="BW23" s="59">
        <f>'[5]cargo visits'!$H$61</f>
        <v>4483</v>
      </c>
      <c r="BX23" s="53">
        <v>5.855962219598583E-2</v>
      </c>
      <c r="BY23" s="59">
        <v>4235</v>
      </c>
      <c r="BZ23" s="53">
        <v>0.17842207973236687</v>
      </c>
      <c r="CA23" s="50">
        <v>3587</v>
      </c>
      <c r="CB23" s="53">
        <v>4.3035766211107877E-2</v>
      </c>
      <c r="CC23" s="50">
        <v>3439</v>
      </c>
      <c r="CD23" s="53">
        <v>-0.10592225410905295</v>
      </c>
      <c r="CE23" s="50">
        <v>3833</v>
      </c>
    </row>
    <row r="24" spans="1:83" x14ac:dyDescent="0.25">
      <c r="A24" s="3" t="s">
        <v>29</v>
      </c>
      <c r="B24" s="15">
        <f>C10+(E10*2)</f>
        <v>594</v>
      </c>
      <c r="C24" s="15">
        <f>B10+(D10*2)</f>
        <v>15</v>
      </c>
      <c r="D24" s="15">
        <f>X10+(Z10*2)</f>
        <v>73</v>
      </c>
      <c r="E24" s="15">
        <f>W10+(Y10*2)</f>
        <v>543</v>
      </c>
      <c r="F24" s="15">
        <f t="shared" si="4"/>
        <v>1225</v>
      </c>
      <c r="G24" s="15"/>
      <c r="H24" s="15">
        <f>G10+(I10*2)</f>
        <v>400</v>
      </c>
      <c r="I24" s="15">
        <f>F10+(H10*2)</f>
        <v>0</v>
      </c>
      <c r="J24" s="15">
        <f>AB10+(AD10*2)</f>
        <v>383</v>
      </c>
      <c r="K24" s="15">
        <f>AA10+(AC10*2)</f>
        <v>8</v>
      </c>
      <c r="L24" s="15">
        <f t="shared" si="5"/>
        <v>791</v>
      </c>
      <c r="M24" s="15"/>
      <c r="N24" s="16">
        <f t="shared" si="6"/>
        <v>2016</v>
      </c>
      <c r="AS24" s="50" t="s">
        <v>2104</v>
      </c>
      <c r="AT24" s="50"/>
      <c r="AU24" s="50"/>
      <c r="AV24" s="59">
        <v>10071</v>
      </c>
      <c r="AW24" s="53">
        <f t="shared" si="7"/>
        <v>-0.18128607430290219</v>
      </c>
      <c r="AX24" s="59">
        <v>12301</v>
      </c>
      <c r="AY24" s="53">
        <f t="shared" si="8"/>
        <v>0</v>
      </c>
      <c r="AZ24" s="59">
        <v>12301</v>
      </c>
      <c r="BA24" s="53">
        <f t="shared" si="9"/>
        <v>0.1633251371288065</v>
      </c>
      <c r="BB24" s="59">
        <v>10574</v>
      </c>
      <c r="BC24" s="53">
        <f t="shared" si="9"/>
        <v>1.6242191254204709E-2</v>
      </c>
      <c r="BD24" s="59">
        <f>'[6]cargo visits'!$AV$22</f>
        <v>10405</v>
      </c>
      <c r="BE24" s="53">
        <v>-3.7732359197262554E-2</v>
      </c>
      <c r="BF24" s="59">
        <v>10813</v>
      </c>
      <c r="BG24" s="53">
        <v>0.12141600248421489</v>
      </c>
      <c r="BH24" s="50">
        <v>9661</v>
      </c>
      <c r="BI24" s="53">
        <v>2.4904015772543322E-3</v>
      </c>
      <c r="BJ24" s="50">
        <v>9637</v>
      </c>
      <c r="BK24" s="53">
        <v>4.3530048727666484E-2</v>
      </c>
      <c r="BL24" s="50">
        <v>9235</v>
      </c>
      <c r="BM24" s="50"/>
      <c r="BN24" s="50"/>
      <c r="BO24" s="59">
        <v>6615</v>
      </c>
      <c r="BP24" s="53">
        <f t="shared" si="10"/>
        <v>-0.15818274370068719</v>
      </c>
      <c r="BQ24" s="60">
        <v>7858</v>
      </c>
      <c r="BR24" s="53">
        <f t="shared" si="11"/>
        <v>9.9174709749615328E-2</v>
      </c>
      <c r="BS24" s="59">
        <v>7149</v>
      </c>
      <c r="BT24" s="53">
        <f t="shared" si="12"/>
        <v>1.823102122204814E-2</v>
      </c>
      <c r="BU24" s="59">
        <f>'[6]cargo visits'!$BE$22</f>
        <v>7021</v>
      </c>
      <c r="BV24" s="53">
        <f t="shared" si="13"/>
        <v>0.1938445842543785</v>
      </c>
      <c r="BW24" s="59">
        <f>'[6]cargo visits'!$BG$22</f>
        <v>5881</v>
      </c>
      <c r="BX24" s="53">
        <v>7.5923893157702163E-2</v>
      </c>
      <c r="BY24" s="59">
        <v>5466</v>
      </c>
      <c r="BZ24" s="53">
        <v>0.17509141750914176</v>
      </c>
      <c r="CA24" s="50">
        <v>4649</v>
      </c>
      <c r="CB24" s="53">
        <v>0.11193494379335087</v>
      </c>
      <c r="CC24" s="50">
        <v>4181</v>
      </c>
      <c r="CD24" s="53">
        <v>-0.11847940865892291</v>
      </c>
      <c r="CE24" s="50">
        <v>4735</v>
      </c>
    </row>
    <row r="25" spans="1:83" ht="15.75" thickBot="1" x14ac:dyDescent="0.3">
      <c r="A25" s="17" t="s">
        <v>30</v>
      </c>
      <c r="B25" s="18">
        <f>SUM(B17:B24)</f>
        <v>1957</v>
      </c>
      <c r="C25" s="18">
        <f>SUM(C17:C24)</f>
        <v>50</v>
      </c>
      <c r="D25" s="18">
        <f>SUM(D17:D24)</f>
        <v>166</v>
      </c>
      <c r="E25" s="18">
        <f>SUM(E17:E24)</f>
        <v>2157</v>
      </c>
      <c r="F25" s="18">
        <f>SUM(F17:F24)</f>
        <v>4330</v>
      </c>
      <c r="G25" s="19"/>
      <c r="H25" s="18">
        <f>SUM(H17:H24)</f>
        <v>1582</v>
      </c>
      <c r="I25" s="18">
        <f>SUM(I17:I24)</f>
        <v>711</v>
      </c>
      <c r="J25" s="18">
        <f>SUM(J17:J24)</f>
        <v>1535</v>
      </c>
      <c r="K25" s="18">
        <f>SUM(K17:K24)</f>
        <v>906</v>
      </c>
      <c r="L25" s="18">
        <f>SUM(L17:L24)</f>
        <v>4734</v>
      </c>
      <c r="M25" s="19"/>
      <c r="N25" s="20">
        <f>SUM(F25+L25)</f>
        <v>9064</v>
      </c>
      <c r="AS25" s="50" t="s">
        <v>2105</v>
      </c>
      <c r="AT25" s="50"/>
      <c r="AU25" s="50"/>
      <c r="AV25" s="59">
        <v>11824</v>
      </c>
      <c r="AW25" s="53">
        <f t="shared" si="7"/>
        <v>-0.19223937696406612</v>
      </c>
      <c r="AX25" s="59">
        <v>14638</v>
      </c>
      <c r="AY25" s="53">
        <f t="shared" si="8"/>
        <v>-7.1893651654910476E-3</v>
      </c>
      <c r="AZ25" s="50">
        <v>14744</v>
      </c>
      <c r="BA25" s="53">
        <f t="shared" si="9"/>
        <v>0.17407230450708711</v>
      </c>
      <c r="BB25" s="59">
        <f>'[9]cargo visits'!$AT$23</f>
        <v>12558</v>
      </c>
      <c r="BC25" s="53">
        <f t="shared" si="9"/>
        <v>1.5690714978971208E-2</v>
      </c>
      <c r="BD25" s="59">
        <f>'[9]cargo visits'!$AV$23</f>
        <v>12364</v>
      </c>
      <c r="BE25" s="53">
        <v>-2.5151777970511709E-2</v>
      </c>
      <c r="BF25" s="59">
        <v>12683</v>
      </c>
      <c r="BG25" s="53">
        <v>0.11290464075796122</v>
      </c>
      <c r="BH25" s="50">
        <v>11399</v>
      </c>
      <c r="BI25" s="53">
        <v>-9.5535869376411325E-3</v>
      </c>
      <c r="BJ25" s="50">
        <v>11514</v>
      </c>
      <c r="BK25" s="53">
        <v>4.6520079956387426E-2</v>
      </c>
      <c r="BL25" s="50">
        <v>11006</v>
      </c>
      <c r="BM25" s="50"/>
      <c r="BN25" s="50"/>
      <c r="BO25" s="59">
        <v>7749</v>
      </c>
      <c r="BP25" s="53">
        <f t="shared" si="10"/>
        <v>-0.17642682537995535</v>
      </c>
      <c r="BQ25" s="60">
        <v>9409</v>
      </c>
      <c r="BR25" s="53">
        <f t="shared" si="11"/>
        <v>0.11719306578009973</v>
      </c>
      <c r="BS25" s="50">
        <v>8422</v>
      </c>
      <c r="BT25" s="53">
        <f t="shared" si="12"/>
        <v>-1.1850287457468028E-2</v>
      </c>
      <c r="BU25" s="59">
        <f>'[9]cargo visits'!$BE$23</f>
        <v>8523</v>
      </c>
      <c r="BV25" s="53">
        <f t="shared" si="13"/>
        <v>0.16865487453722747</v>
      </c>
      <c r="BW25" s="59">
        <f>'[9]cargo visits'!$BG$23</f>
        <v>7293</v>
      </c>
      <c r="BX25" s="53">
        <v>0.11479669825741363</v>
      </c>
      <c r="BY25" s="59">
        <v>6542</v>
      </c>
      <c r="BZ25" s="53">
        <v>0.17165382547930477</v>
      </c>
      <c r="CA25" s="50">
        <v>5581</v>
      </c>
      <c r="CB25" s="53">
        <v>8.9913995308835024E-2</v>
      </c>
      <c r="CC25" s="50">
        <v>5116</v>
      </c>
      <c r="CD25" s="53">
        <v>-8.544869503038971E-2</v>
      </c>
      <c r="CE25" s="50">
        <v>5594</v>
      </c>
    </row>
    <row r="26" spans="1:83" s="3" customFormat="1" x14ac:dyDescent="0.25">
      <c r="A26" s="21"/>
      <c r="B26" s="22"/>
      <c r="C26" s="22"/>
      <c r="D26" s="22"/>
      <c r="E26" s="22"/>
      <c r="F26" s="22"/>
      <c r="G26" s="23"/>
      <c r="H26" s="22"/>
      <c r="I26" s="22"/>
      <c r="J26" s="22"/>
      <c r="K26" s="22"/>
      <c r="L26" s="22"/>
      <c r="M26" s="23"/>
      <c r="N26" s="22"/>
      <c r="AS26" s="50" t="s">
        <v>2106</v>
      </c>
      <c r="AT26" s="50"/>
      <c r="AU26" s="50"/>
      <c r="AV26" s="59">
        <v>13722</v>
      </c>
      <c r="AW26" s="53">
        <f t="shared" si="7"/>
        <v>-0.19618065725499384</v>
      </c>
      <c r="AX26" s="59">
        <v>17071</v>
      </c>
      <c r="AY26" s="53">
        <f t="shared" si="8"/>
        <v>-4.3741980636883239E-3</v>
      </c>
      <c r="AZ26" s="59">
        <v>17146</v>
      </c>
      <c r="BA26" s="53">
        <f t="shared" si="9"/>
        <v>0.17430312992260805</v>
      </c>
      <c r="BB26" s="59">
        <v>14601</v>
      </c>
      <c r="BC26" s="53">
        <f t="shared" si="9"/>
        <v>1.4733476961567864E-2</v>
      </c>
      <c r="BD26" s="59">
        <v>14389</v>
      </c>
      <c r="BE26" s="53">
        <v>-3.4165659820110085E-2</v>
      </c>
      <c r="BF26" s="59">
        <v>14898</v>
      </c>
      <c r="BG26" s="53">
        <v>0.1201923076923077</v>
      </c>
      <c r="BH26" s="50">
        <v>13312</v>
      </c>
      <c r="BI26" s="53">
        <v>2.2532672374943669E-4</v>
      </c>
      <c r="BJ26" s="50">
        <v>13314</v>
      </c>
      <c r="BK26" s="53">
        <v>2.9764205643602628E-2</v>
      </c>
      <c r="BL26" s="50">
        <v>12935</v>
      </c>
      <c r="BM26" s="50"/>
      <c r="BN26" s="50"/>
      <c r="BO26" s="59">
        <v>9370</v>
      </c>
      <c r="BP26" s="53">
        <f t="shared" si="10"/>
        <v>-0.16286965067452872</v>
      </c>
      <c r="BQ26" s="60">
        <v>11193</v>
      </c>
      <c r="BR26" s="53">
        <f t="shared" si="11"/>
        <v>0.13542300669506999</v>
      </c>
      <c r="BS26" s="59">
        <v>9858</v>
      </c>
      <c r="BT26" s="53">
        <f t="shared" si="12"/>
        <v>-3.2106038291605299E-2</v>
      </c>
      <c r="BU26" s="59">
        <v>10185</v>
      </c>
      <c r="BV26" s="53">
        <f t="shared" si="13"/>
        <v>0.18251480320445837</v>
      </c>
      <c r="BW26" s="59">
        <v>8613</v>
      </c>
      <c r="BX26" s="53">
        <v>9.6359470468431768E-2</v>
      </c>
      <c r="BY26" s="59">
        <v>7856</v>
      </c>
      <c r="BZ26" s="53">
        <v>0.18231128521922554</v>
      </c>
      <c r="CA26" s="50">
        <v>6637</v>
      </c>
      <c r="CB26" s="53">
        <v>0.12521208008143875</v>
      </c>
      <c r="CC26" s="50">
        <v>5894</v>
      </c>
      <c r="CD26" s="53">
        <v>-0.10696969696969696</v>
      </c>
      <c r="CE26" s="50">
        <v>6600</v>
      </c>
    </row>
    <row r="27" spans="1:83" s="3" customFormat="1" x14ac:dyDescent="0.25">
      <c r="A27" s="21"/>
      <c r="B27" s="22"/>
      <c r="C27" s="22"/>
      <c r="D27" s="22"/>
      <c r="E27" s="22"/>
      <c r="F27" s="22"/>
      <c r="G27" s="23"/>
      <c r="H27" s="22"/>
      <c r="I27" s="22"/>
      <c r="J27" s="22"/>
      <c r="K27" s="22"/>
      <c r="L27" s="22"/>
      <c r="M27" s="23"/>
      <c r="N27" s="22"/>
      <c r="AS27" s="50" t="s">
        <v>2107</v>
      </c>
      <c r="AT27" s="50"/>
      <c r="AU27" s="50"/>
      <c r="AV27" s="59">
        <v>15666</v>
      </c>
      <c r="AW27" s="54">
        <f t="shared" si="7"/>
        <v>-0.1921410891089109</v>
      </c>
      <c r="AX27" s="59">
        <v>19392</v>
      </c>
      <c r="AY27" s="54">
        <f t="shared" si="8"/>
        <v>-2.4154589371980676E-2</v>
      </c>
      <c r="AZ27" s="59">
        <v>19872</v>
      </c>
      <c r="BA27" s="53">
        <f t="shared" si="9"/>
        <v>0.20050746088322358</v>
      </c>
      <c r="BB27" s="55">
        <v>16553</v>
      </c>
      <c r="BC27" s="53">
        <f t="shared" si="9"/>
        <v>1.3593778703080032E-2</v>
      </c>
      <c r="BD27" s="59">
        <v>16331</v>
      </c>
      <c r="BE27" s="53">
        <v>-3.5665780927074106E-2</v>
      </c>
      <c r="BF27" s="59">
        <v>16935</v>
      </c>
      <c r="BG27" s="53">
        <v>0.10807274630380741</v>
      </c>
      <c r="BH27" s="50">
        <v>15286</v>
      </c>
      <c r="BI27" s="53">
        <v>1.1443312607487762E-2</v>
      </c>
      <c r="BJ27" s="50">
        <v>15118</v>
      </c>
      <c r="BK27" s="53">
        <v>3.1734115880707021E-2</v>
      </c>
      <c r="BL27" s="50">
        <v>14653</v>
      </c>
      <c r="BM27" s="50"/>
      <c r="BN27" s="50"/>
      <c r="BO27" s="59">
        <v>10992</v>
      </c>
      <c r="BP27" s="53">
        <f t="shared" si="10"/>
        <v>-0.14658385093167703</v>
      </c>
      <c r="BQ27" s="60">
        <v>12880</v>
      </c>
      <c r="BR27" s="53">
        <f t="shared" si="11"/>
        <v>0.1407315561066336</v>
      </c>
      <c r="BS27" s="59">
        <v>11291</v>
      </c>
      <c r="BT27" s="53">
        <f t="shared" si="12"/>
        <v>-1.3369451240824887E-2</v>
      </c>
      <c r="BU27" s="61">
        <v>11444</v>
      </c>
      <c r="BV27" s="53">
        <f t="shared" si="13"/>
        <v>0.15747951855972489</v>
      </c>
      <c r="BW27" s="59">
        <v>9887</v>
      </c>
      <c r="BX27" s="53">
        <v>9.0558129274211335E-2</v>
      </c>
      <c r="BY27" s="59">
        <v>9066</v>
      </c>
      <c r="BZ27" s="53">
        <v>0.19088281660535997</v>
      </c>
      <c r="CA27" s="50">
        <v>7612</v>
      </c>
      <c r="CB27" s="53">
        <v>0.13707025411061285</v>
      </c>
      <c r="CC27" s="50">
        <v>6690</v>
      </c>
      <c r="CD27" s="53">
        <v>-9.5823759967563191E-2</v>
      </c>
      <c r="CE27" s="50">
        <v>7399</v>
      </c>
    </row>
    <row r="28" spans="1:83" ht="15.75" thickBot="1" x14ac:dyDescent="0.3">
      <c r="AS28" s="50" t="s">
        <v>2127</v>
      </c>
      <c r="AT28" s="50"/>
      <c r="AU28" s="50"/>
      <c r="AV28" s="59">
        <v>17339</v>
      </c>
      <c r="AW28" s="54">
        <f t="shared" si="7"/>
        <v>-0.19975077306502978</v>
      </c>
      <c r="AX28" s="59">
        <v>21667</v>
      </c>
      <c r="AY28" s="54">
        <f t="shared" si="8"/>
        <v>-2.4492368646166315E-2</v>
      </c>
      <c r="AZ28" s="59">
        <v>22211</v>
      </c>
      <c r="BA28" s="53">
        <f t="shared" si="9"/>
        <v>0.26284967022970207</v>
      </c>
      <c r="BB28" s="55">
        <v>17588</v>
      </c>
      <c r="BC28" s="53">
        <f t="shared" si="9"/>
        <v>-3.9222112968425656E-2</v>
      </c>
      <c r="BD28" s="59">
        <v>18306</v>
      </c>
      <c r="BE28" s="53">
        <v>-2.8807894318000956E-2</v>
      </c>
      <c r="BF28" s="59">
        <v>18849</v>
      </c>
      <c r="BG28" s="53">
        <v>0.10020426028596439</v>
      </c>
      <c r="BH28" s="50">
        <v>17135</v>
      </c>
      <c r="BI28" s="53">
        <v>1.4445562725711918E-2</v>
      </c>
      <c r="BJ28" s="50">
        <v>16891</v>
      </c>
      <c r="BK28" s="53">
        <v>4.0906850665352393E-2</v>
      </c>
      <c r="BL28" s="50">
        <v>16232</v>
      </c>
      <c r="BM28" s="50"/>
      <c r="BN28" s="50"/>
      <c r="BO28" s="59">
        <v>12596</v>
      </c>
      <c r="BP28" s="54">
        <f t="shared" si="10"/>
        <v>-0.12630921828397032</v>
      </c>
      <c r="BQ28" s="60">
        <v>14417</v>
      </c>
      <c r="BR28" s="53">
        <f t="shared" si="11"/>
        <v>0.10568295114656032</v>
      </c>
      <c r="BS28" s="59">
        <v>13039</v>
      </c>
      <c r="BT28" s="53">
        <f t="shared" si="12"/>
        <v>8.2973421926910304E-2</v>
      </c>
      <c r="BU28" s="61">
        <v>12040</v>
      </c>
      <c r="BV28" s="53">
        <f t="shared" si="13"/>
        <v>8.0789946140035901E-2</v>
      </c>
      <c r="BW28" s="59">
        <v>11140</v>
      </c>
      <c r="BX28" s="53">
        <v>8.3552183639723762E-2</v>
      </c>
      <c r="BY28" s="59">
        <v>10281</v>
      </c>
      <c r="BZ28" s="53">
        <v>0.19604421175101802</v>
      </c>
      <c r="CA28" s="50">
        <v>8595</v>
      </c>
      <c r="CB28" s="53">
        <v>0.13735609368797141</v>
      </c>
      <c r="CC28" s="50">
        <v>7557</v>
      </c>
      <c r="CD28" s="53">
        <v>-9.0077071290944125E-2</v>
      </c>
      <c r="CE28" s="50">
        <v>8304</v>
      </c>
    </row>
    <row r="29" spans="1:83" ht="15.75" thickBot="1" x14ac:dyDescent="0.3">
      <c r="A29" s="1" t="s">
        <v>32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S29" s="50" t="s">
        <v>2109</v>
      </c>
      <c r="AT29" s="50"/>
      <c r="AU29" s="50"/>
      <c r="AV29" s="59">
        <v>19433</v>
      </c>
      <c r="AW29" s="54">
        <f t="shared" si="7"/>
        <v>-0.19837472155762725</v>
      </c>
      <c r="AX29" s="50">
        <v>24242</v>
      </c>
      <c r="AY29" s="54">
        <f t="shared" si="8"/>
        <v>-2.2657635865183035E-2</v>
      </c>
      <c r="AZ29" s="59">
        <v>24804</v>
      </c>
      <c r="BA29" s="53">
        <f t="shared" si="9"/>
        <v>0.24894259818731118</v>
      </c>
      <c r="BB29" s="59">
        <v>19860</v>
      </c>
      <c r="BC29" s="53">
        <f t="shared" si="9"/>
        <v>-3.7790697674418602E-2</v>
      </c>
      <c r="BD29" s="59">
        <v>20640</v>
      </c>
      <c r="BE29" s="56">
        <v>-1.6721452050878948E-2</v>
      </c>
      <c r="BF29" s="59">
        <v>20991</v>
      </c>
      <c r="BG29" s="53">
        <v>9.9104758913145907E-2</v>
      </c>
      <c r="BH29" s="50">
        <v>19101</v>
      </c>
      <c r="BI29" s="53">
        <v>4.8393035610962074E-3</v>
      </c>
      <c r="BJ29" s="50">
        <v>19011</v>
      </c>
      <c r="BK29" s="53">
        <v>4.797687861271676E-2</v>
      </c>
      <c r="BL29" s="50">
        <v>18111</v>
      </c>
      <c r="BM29" s="50"/>
      <c r="BN29" s="50"/>
      <c r="BO29" s="59">
        <v>14381</v>
      </c>
      <c r="BP29" s="54">
        <f t="shared" si="10"/>
        <v>-0.11767593103871403</v>
      </c>
      <c r="BQ29" s="55">
        <v>16299</v>
      </c>
      <c r="BR29" s="53">
        <f t="shared" si="11"/>
        <v>0.10128378378378379</v>
      </c>
      <c r="BS29" s="59">
        <v>14800</v>
      </c>
      <c r="BT29" s="53">
        <f t="shared" si="12"/>
        <v>8.935669071102606E-2</v>
      </c>
      <c r="BU29" s="59">
        <v>13586</v>
      </c>
      <c r="BV29" s="53">
        <f t="shared" si="13"/>
        <v>5.0247371675943106E-2</v>
      </c>
      <c r="BW29" s="59">
        <v>12936</v>
      </c>
      <c r="BX29" s="56">
        <v>0.11787072243346007</v>
      </c>
      <c r="BY29" s="59">
        <v>11572</v>
      </c>
      <c r="BZ29" s="53">
        <v>0.21149617841063764</v>
      </c>
      <c r="CA29" s="50">
        <v>9551</v>
      </c>
      <c r="CB29" s="53">
        <v>0.12722766434556829</v>
      </c>
      <c r="CC29" s="50">
        <v>8473</v>
      </c>
      <c r="CD29" s="53">
        <v>-7.1788689171416051E-2</v>
      </c>
      <c r="CE29" s="50">
        <v>9124</v>
      </c>
    </row>
    <row r="30" spans="1:83" ht="15.75" thickBot="1" x14ac:dyDescent="0.3">
      <c r="A30" s="4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4" t="s">
        <v>12</v>
      </c>
      <c r="M30" s="4" t="s">
        <v>13</v>
      </c>
      <c r="N30" s="4" t="s">
        <v>14</v>
      </c>
      <c r="O30" s="4" t="s">
        <v>15</v>
      </c>
      <c r="P30" s="4" t="s">
        <v>16</v>
      </c>
      <c r="Q30" s="4" t="s">
        <v>17</v>
      </c>
      <c r="R30" s="4" t="s">
        <v>18</v>
      </c>
      <c r="S30" s="4" t="s">
        <v>19</v>
      </c>
      <c r="T30" s="4" t="s">
        <v>20</v>
      </c>
      <c r="U30" s="4" t="s">
        <v>21</v>
      </c>
      <c r="V30" s="4"/>
      <c r="W30" s="4" t="s">
        <v>2</v>
      </c>
      <c r="X30" s="4" t="s">
        <v>3</v>
      </c>
      <c r="Y30" s="4" t="s">
        <v>4</v>
      </c>
      <c r="Z30" s="4" t="s">
        <v>5</v>
      </c>
      <c r="AA30" s="4" t="s">
        <v>6</v>
      </c>
      <c r="AB30" s="4" t="s">
        <v>7</v>
      </c>
      <c r="AC30" s="4" t="s">
        <v>8</v>
      </c>
      <c r="AD30" s="4" t="s">
        <v>9</v>
      </c>
      <c r="AE30" s="4" t="s">
        <v>10</v>
      </c>
      <c r="AF30" s="4" t="s">
        <v>11</v>
      </c>
      <c r="AG30" s="4" t="s">
        <v>12</v>
      </c>
      <c r="AH30" s="4" t="s">
        <v>13</v>
      </c>
      <c r="AI30" s="4" t="s">
        <v>14</v>
      </c>
      <c r="AJ30" s="4" t="s">
        <v>15</v>
      </c>
      <c r="AK30" s="4" t="s">
        <v>16</v>
      </c>
      <c r="AL30" s="4" t="s">
        <v>17</v>
      </c>
      <c r="AM30" s="4" t="s">
        <v>18</v>
      </c>
      <c r="AN30" s="4" t="s">
        <v>19</v>
      </c>
      <c r="AO30" s="4" t="s">
        <v>20</v>
      </c>
      <c r="AP30" s="4" t="s">
        <v>21</v>
      </c>
      <c r="AQ30" s="4"/>
      <c r="AS30" s="50" t="s">
        <v>2110</v>
      </c>
      <c r="AT30" s="50"/>
      <c r="AU30" s="50"/>
      <c r="AV30" s="59">
        <v>21524</v>
      </c>
      <c r="AW30" s="54">
        <f t="shared" si="7"/>
        <v>-0.20145432959857534</v>
      </c>
      <c r="AX30" s="50">
        <v>26954</v>
      </c>
      <c r="AY30" s="54">
        <f t="shared" si="8"/>
        <v>-3.9141594182232994E-2</v>
      </c>
      <c r="AZ30" s="59">
        <v>28052</v>
      </c>
      <c r="BA30" s="53">
        <f t="shared" si="9"/>
        <v>0.24986633398681163</v>
      </c>
      <c r="BB30" s="59">
        <v>22444</v>
      </c>
      <c r="BC30" s="53">
        <f t="shared" si="9"/>
        <v>-2.5698906060079876E-2</v>
      </c>
      <c r="BD30" s="59">
        <f>'[2]cargo visits'!$AT$28</f>
        <v>23036</v>
      </c>
      <c r="BE30" s="53">
        <f>SUM(BD30-BF30)/BF30</f>
        <v>-2.0578231292517006E-2</v>
      </c>
      <c r="BF30" s="59">
        <f>'[2]cargo visits'!$AV$28</f>
        <v>23520</v>
      </c>
      <c r="BG30" s="53">
        <v>9.0753107030235577E-2</v>
      </c>
      <c r="BH30" s="50">
        <v>21564</v>
      </c>
      <c r="BI30" s="53">
        <v>8.9344185611376185E-3</v>
      </c>
      <c r="BJ30" s="50">
        <v>21378</v>
      </c>
      <c r="BK30" s="53">
        <v>4.9531196308477736E-2</v>
      </c>
      <c r="BL30" s="50">
        <v>20371</v>
      </c>
      <c r="BM30" s="50"/>
      <c r="BN30" s="50"/>
      <c r="BO30" s="59">
        <v>16032</v>
      </c>
      <c r="BP30" s="54">
        <f t="shared" si="10"/>
        <v>-0.11440092802297962</v>
      </c>
      <c r="BQ30" s="55">
        <v>18103</v>
      </c>
      <c r="BR30" s="62">
        <f t="shared" si="11"/>
        <v>7.6790387818225073E-2</v>
      </c>
      <c r="BS30" s="63">
        <v>16812</v>
      </c>
      <c r="BT30" s="58">
        <f t="shared" si="12"/>
        <v>0.10127079785143456</v>
      </c>
      <c r="BU30" s="63">
        <v>15266</v>
      </c>
      <c r="BV30" s="53">
        <f t="shared" si="13"/>
        <v>4.8345007553907429E-2</v>
      </c>
      <c r="BW30" s="59">
        <f>'[2]cargo visits'!$BC$28</f>
        <v>14562</v>
      </c>
      <c r="BX30" s="53">
        <f>SUM(BW30-BY30)/BY30</f>
        <v>9.2751013057181447E-2</v>
      </c>
      <c r="BY30" s="59">
        <f>'[2]cargo visits'!$BE$28</f>
        <v>13326</v>
      </c>
      <c r="BZ30" s="53">
        <v>0.22722667403518468</v>
      </c>
      <c r="CA30" s="50">
        <v>10857</v>
      </c>
      <c r="CB30" s="53">
        <v>0.15156979210861266</v>
      </c>
      <c r="CC30" s="50">
        <v>9428</v>
      </c>
      <c r="CD30" s="53">
        <v>-6.7826774767648798E-2</v>
      </c>
      <c r="CE30" s="50">
        <v>10114</v>
      </c>
    </row>
    <row r="31" spans="1:83" x14ac:dyDescent="0.25">
      <c r="A31" s="3" t="s">
        <v>33</v>
      </c>
      <c r="B31" s="3">
        <v>3</v>
      </c>
      <c r="C31" s="3">
        <v>1</v>
      </c>
      <c r="D31" s="3"/>
      <c r="E31" s="3"/>
      <c r="F31" s="3">
        <v>55</v>
      </c>
      <c r="G31" s="3">
        <v>2</v>
      </c>
      <c r="H31" s="3">
        <v>112</v>
      </c>
      <c r="I31" s="3">
        <v>2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v>175</v>
      </c>
      <c r="V31" s="3"/>
      <c r="W31" s="3">
        <v>1</v>
      </c>
      <c r="X31" s="3">
        <v>9</v>
      </c>
      <c r="Y31" s="3"/>
      <c r="Z31" s="3">
        <v>2</v>
      </c>
      <c r="AA31" s="3"/>
      <c r="AB31" s="3">
        <v>49</v>
      </c>
      <c r="AC31" s="3">
        <v>1</v>
      </c>
      <c r="AD31" s="3">
        <v>92</v>
      </c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>
        <v>154</v>
      </c>
      <c r="AQ31" s="3"/>
      <c r="AS31" s="50" t="s">
        <v>2111</v>
      </c>
      <c r="AT31" s="50"/>
      <c r="AU31" s="50"/>
      <c r="AV31" s="59">
        <f>'[10]Cargo Analysis'!$AT$31</f>
        <v>23624</v>
      </c>
      <c r="AW31" s="54">
        <f t="shared" si="7"/>
        <v>-0.20189189189189188</v>
      </c>
      <c r="AX31" s="59">
        <v>29600</v>
      </c>
      <c r="AY31" s="54">
        <f t="shared" si="8"/>
        <v>-5.1129988780253245E-2</v>
      </c>
      <c r="AZ31" s="59">
        <v>31195</v>
      </c>
      <c r="BA31" s="53">
        <f t="shared" si="9"/>
        <v>0.23789682539682538</v>
      </c>
      <c r="BB31" s="59">
        <v>25200</v>
      </c>
      <c r="BC31" s="53">
        <f t="shared" si="9"/>
        <v>-1.6623741512526342E-2</v>
      </c>
      <c r="BD31" s="59">
        <v>25626</v>
      </c>
      <c r="BE31" s="53">
        <f>'[8]cargo visits'!$AW$29</f>
        <v>-1.0462108636065321E-2</v>
      </c>
      <c r="BF31" s="59">
        <f>'[8]cargo visits'!$AX$29</f>
        <v>25903</v>
      </c>
      <c r="BG31" s="53">
        <v>8.348669901288272E-2</v>
      </c>
      <c r="BH31" s="50">
        <v>23908</v>
      </c>
      <c r="BI31" s="53">
        <v>2.3895363461054748E-3</v>
      </c>
      <c r="BJ31" s="50">
        <v>23854</v>
      </c>
      <c r="BK31" s="53">
        <v>5.951323503286552E-2</v>
      </c>
      <c r="BL31" s="50">
        <v>22516</v>
      </c>
      <c r="BM31" s="50"/>
      <c r="BN31" s="50"/>
      <c r="BO31" s="59">
        <f>H29</f>
        <v>0</v>
      </c>
      <c r="BP31" s="54">
        <f t="shared" si="10"/>
        <v>-1</v>
      </c>
      <c r="BQ31" s="60">
        <v>19787</v>
      </c>
      <c r="BR31" s="62">
        <f t="shared" si="11"/>
        <v>6.950975622939301E-2</v>
      </c>
      <c r="BS31" s="59">
        <v>18501</v>
      </c>
      <c r="BT31" s="53">
        <f t="shared" si="12"/>
        <v>7.7142524452724737E-2</v>
      </c>
      <c r="BU31" s="59">
        <v>17176</v>
      </c>
      <c r="BV31" s="53">
        <f t="shared" si="13"/>
        <v>4.5786653677545058E-2</v>
      </c>
      <c r="BW31" s="59">
        <f>'[8]cargo visits'!$BG$29</f>
        <v>16424</v>
      </c>
      <c r="BX31" s="53">
        <f>'[8]cargo visits'!$BH$29</f>
        <v>0.12124522119060623</v>
      </c>
      <c r="BY31" s="59">
        <f>'[8]cargo visits'!$BI$29</f>
        <v>14648</v>
      </c>
      <c r="BZ31" s="53">
        <v>0.22753938987596378</v>
      </c>
      <c r="CA31" s="50">
        <v>11932</v>
      </c>
      <c r="CB31" s="53">
        <v>0.14116296863045141</v>
      </c>
      <c r="CC31" s="50">
        <v>10456</v>
      </c>
      <c r="CD31" s="53">
        <v>-6.1242816091954026E-2</v>
      </c>
      <c r="CE31" s="50">
        <v>11136</v>
      </c>
    </row>
    <row r="32" spans="1:83" x14ac:dyDescent="0.25">
      <c r="A32" s="3" t="s">
        <v>34</v>
      </c>
      <c r="B32" s="3">
        <v>1</v>
      </c>
      <c r="C32" s="3"/>
      <c r="D32" s="3"/>
      <c r="E32" s="3"/>
      <c r="F32" s="3">
        <v>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v>2</v>
      </c>
      <c r="V32" s="3"/>
      <c r="W32" s="3"/>
      <c r="X32" s="3">
        <v>1</v>
      </c>
      <c r="Y32" s="3"/>
      <c r="Z32" s="3"/>
      <c r="AA32" s="3"/>
      <c r="AB32" s="3">
        <v>1</v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>
        <v>2</v>
      </c>
      <c r="AQ32" s="3"/>
      <c r="AS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</row>
    <row r="33" spans="1:79" x14ac:dyDescent="0.25">
      <c r="A33" s="3" t="s">
        <v>22</v>
      </c>
      <c r="B33" s="3">
        <v>1</v>
      </c>
      <c r="C33" s="3">
        <v>147</v>
      </c>
      <c r="D33" s="3">
        <v>3</v>
      </c>
      <c r="E33" s="3">
        <v>367</v>
      </c>
      <c r="F33" s="3">
        <v>43</v>
      </c>
      <c r="G33" s="3">
        <v>141</v>
      </c>
      <c r="H33" s="3">
        <v>76</v>
      </c>
      <c r="I33" s="3">
        <v>232</v>
      </c>
      <c r="J33" s="3">
        <v>12</v>
      </c>
      <c r="K33" s="3">
        <v>58</v>
      </c>
      <c r="L33" s="3"/>
      <c r="M33" s="3">
        <v>6</v>
      </c>
      <c r="N33" s="3"/>
      <c r="O33" s="3"/>
      <c r="P33" s="3"/>
      <c r="Q33" s="3"/>
      <c r="R33" s="3"/>
      <c r="S33" s="3"/>
      <c r="T33" s="3"/>
      <c r="U33" s="3">
        <v>1086</v>
      </c>
      <c r="V33" s="3"/>
      <c r="W33" s="3">
        <v>193</v>
      </c>
      <c r="X33" s="3">
        <v>10</v>
      </c>
      <c r="Y33" s="3">
        <v>392</v>
      </c>
      <c r="Z33" s="3">
        <v>16</v>
      </c>
      <c r="AA33" s="3">
        <v>73</v>
      </c>
      <c r="AB33" s="3">
        <v>119</v>
      </c>
      <c r="AC33" s="3">
        <v>126</v>
      </c>
      <c r="AD33" s="3">
        <v>210</v>
      </c>
      <c r="AE33" s="3">
        <v>12</v>
      </c>
      <c r="AF33" s="3">
        <v>58</v>
      </c>
      <c r="AG33" s="3"/>
      <c r="AH33" s="3">
        <v>8</v>
      </c>
      <c r="AI33" s="3"/>
      <c r="AJ33" s="3"/>
      <c r="AK33" s="3"/>
      <c r="AL33" s="3"/>
      <c r="AM33" s="3"/>
      <c r="AN33" s="3"/>
      <c r="AO33" s="3"/>
      <c r="AP33" s="3">
        <v>1217</v>
      </c>
      <c r="AQ33" s="3"/>
      <c r="AS33" s="54">
        <f>AU3</f>
        <v>0.1888772298006296</v>
      </c>
      <c r="AT33" s="64" t="s">
        <v>2128</v>
      </c>
      <c r="AU33" s="65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66"/>
      <c r="BL33" s="51"/>
      <c r="BM33" s="66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</row>
    <row r="34" spans="1:79" x14ac:dyDescent="0.25">
      <c r="A34" s="3" t="s">
        <v>24</v>
      </c>
      <c r="B34" s="3"/>
      <c r="C34" s="3"/>
      <c r="D34" s="3">
        <v>4</v>
      </c>
      <c r="E34" s="3"/>
      <c r="F34" s="3">
        <v>11</v>
      </c>
      <c r="G34" s="3"/>
      <c r="H34" s="3">
        <v>19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v>34</v>
      </c>
      <c r="V34" s="3"/>
      <c r="W34" s="3">
        <v>2</v>
      </c>
      <c r="X34" s="3">
        <v>2</v>
      </c>
      <c r="Y34" s="3"/>
      <c r="Z34" s="3">
        <v>5</v>
      </c>
      <c r="AA34" s="3"/>
      <c r="AB34" s="3">
        <v>32</v>
      </c>
      <c r="AC34" s="3"/>
      <c r="AD34" s="3">
        <v>23</v>
      </c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>
        <v>64</v>
      </c>
      <c r="AQ34" s="3"/>
      <c r="AS34" s="54">
        <f>AU20</f>
        <v>-2.8301886792452831E-2</v>
      </c>
      <c r="AT34" s="64" t="s">
        <v>2129</v>
      </c>
      <c r="AU34" s="65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66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</row>
    <row r="35" spans="1:79" x14ac:dyDescent="0.25">
      <c r="A35" s="3" t="s">
        <v>35</v>
      </c>
      <c r="B35" s="3">
        <v>3</v>
      </c>
      <c r="C35" s="3">
        <v>18</v>
      </c>
      <c r="D35" s="3">
        <v>3</v>
      </c>
      <c r="E35" s="3">
        <v>90</v>
      </c>
      <c r="F35" s="3"/>
      <c r="G35" s="3">
        <v>6</v>
      </c>
      <c r="H35" s="3"/>
      <c r="I35" s="3">
        <v>7</v>
      </c>
      <c r="J35" s="3"/>
      <c r="K35" s="3"/>
      <c r="L35" s="3">
        <v>4</v>
      </c>
      <c r="M35" s="3">
        <v>13</v>
      </c>
      <c r="N35" s="3"/>
      <c r="O35" s="3"/>
      <c r="P35" s="3"/>
      <c r="Q35" s="3"/>
      <c r="R35" s="3"/>
      <c r="S35" s="3"/>
      <c r="T35" s="3"/>
      <c r="U35" s="3">
        <v>144</v>
      </c>
      <c r="V35" s="3"/>
      <c r="W35" s="3">
        <v>4</v>
      </c>
      <c r="X35" s="3">
        <v>1</v>
      </c>
      <c r="Y35" s="3">
        <v>119</v>
      </c>
      <c r="Z35" s="3">
        <v>2</v>
      </c>
      <c r="AA35" s="3"/>
      <c r="AB35" s="3"/>
      <c r="AC35" s="3">
        <v>9</v>
      </c>
      <c r="AD35" s="3"/>
      <c r="AE35" s="3"/>
      <c r="AF35" s="3"/>
      <c r="AG35" s="3"/>
      <c r="AH35" s="3">
        <v>22</v>
      </c>
      <c r="AI35" s="3"/>
      <c r="AJ35" s="3"/>
      <c r="AK35" s="3"/>
      <c r="AL35" s="3"/>
      <c r="AM35" s="3"/>
      <c r="AN35" s="3"/>
      <c r="AO35" s="3"/>
      <c r="AP35" s="3">
        <v>157</v>
      </c>
      <c r="AQ35" s="3"/>
      <c r="AS35" s="54">
        <f>BN20</f>
        <v>0.37445699391833187</v>
      </c>
      <c r="AT35" s="64" t="s">
        <v>2130</v>
      </c>
      <c r="AU35" s="65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66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</row>
    <row r="36" spans="1:79" x14ac:dyDescent="0.25">
      <c r="A36" s="3" t="s">
        <v>26</v>
      </c>
      <c r="B36" s="3">
        <v>3</v>
      </c>
      <c r="C36" s="3">
        <v>37</v>
      </c>
      <c r="D36" s="3">
        <v>12</v>
      </c>
      <c r="E36" s="3">
        <v>94</v>
      </c>
      <c r="F36" s="3">
        <v>12</v>
      </c>
      <c r="G36" s="3">
        <v>49</v>
      </c>
      <c r="H36" s="3">
        <v>12</v>
      </c>
      <c r="I36" s="3">
        <v>80</v>
      </c>
      <c r="J36" s="3">
        <v>1</v>
      </c>
      <c r="K36" s="3">
        <v>3</v>
      </c>
      <c r="L36" s="3"/>
      <c r="M36" s="3"/>
      <c r="N36" s="3"/>
      <c r="O36" s="3"/>
      <c r="P36" s="3">
        <v>2</v>
      </c>
      <c r="Q36" s="3"/>
      <c r="R36" s="3"/>
      <c r="S36" s="3"/>
      <c r="T36" s="3"/>
      <c r="U36" s="3">
        <v>305</v>
      </c>
      <c r="V36" s="3"/>
      <c r="W36" s="3">
        <v>26</v>
      </c>
      <c r="X36" s="3">
        <v>12</v>
      </c>
      <c r="Y36" s="3">
        <v>65</v>
      </c>
      <c r="Z36" s="3">
        <v>11</v>
      </c>
      <c r="AA36" s="3">
        <v>42</v>
      </c>
      <c r="AB36" s="3">
        <v>16</v>
      </c>
      <c r="AC36" s="3">
        <v>68</v>
      </c>
      <c r="AD36" s="3">
        <v>21</v>
      </c>
      <c r="AE36" s="3">
        <v>1</v>
      </c>
      <c r="AF36" s="3">
        <v>3</v>
      </c>
      <c r="AG36" s="3"/>
      <c r="AH36" s="3"/>
      <c r="AI36" s="3"/>
      <c r="AJ36" s="3"/>
      <c r="AK36" s="3">
        <v>2</v>
      </c>
      <c r="AL36" s="3"/>
      <c r="AM36" s="3"/>
      <c r="AN36" s="3"/>
      <c r="AO36" s="3"/>
      <c r="AP36" s="3">
        <v>267</v>
      </c>
      <c r="AQ36" s="3"/>
    </row>
    <row r="37" spans="1:79" x14ac:dyDescent="0.25">
      <c r="A37" s="3" t="s">
        <v>36</v>
      </c>
      <c r="B37" s="3"/>
      <c r="C37" s="3">
        <v>19</v>
      </c>
      <c r="D37" s="3">
        <v>1</v>
      </c>
      <c r="E37" s="3">
        <v>33</v>
      </c>
      <c r="F37" s="3"/>
      <c r="G37" s="3">
        <v>4</v>
      </c>
      <c r="H37" s="3"/>
      <c r="I37" s="3">
        <v>5</v>
      </c>
      <c r="J37" s="3"/>
      <c r="K37" s="3">
        <v>4</v>
      </c>
      <c r="L37" s="3"/>
      <c r="M37" s="3"/>
      <c r="N37" s="3"/>
      <c r="O37" s="3"/>
      <c r="P37" s="3"/>
      <c r="Q37" s="3"/>
      <c r="R37" s="3"/>
      <c r="S37" s="3"/>
      <c r="T37" s="3"/>
      <c r="U37" s="3">
        <v>66</v>
      </c>
      <c r="V37" s="3"/>
      <c r="W37" s="3">
        <v>42</v>
      </c>
      <c r="X37" s="3">
        <v>1</v>
      </c>
      <c r="Y37" s="3">
        <v>40</v>
      </c>
      <c r="Z37" s="3"/>
      <c r="AA37" s="3"/>
      <c r="AB37" s="3"/>
      <c r="AC37" s="3">
        <v>2</v>
      </c>
      <c r="AD37" s="3"/>
      <c r="AE37" s="3"/>
      <c r="AF37" s="3">
        <v>4</v>
      </c>
      <c r="AG37" s="3"/>
      <c r="AH37" s="3"/>
      <c r="AI37" s="3"/>
      <c r="AJ37" s="3"/>
      <c r="AK37" s="3"/>
      <c r="AL37" s="3"/>
      <c r="AM37" s="3"/>
      <c r="AN37" s="3"/>
      <c r="AO37" s="3"/>
      <c r="AP37" s="3">
        <v>89</v>
      </c>
      <c r="AQ37" s="3"/>
    </row>
    <row r="38" spans="1:79" x14ac:dyDescent="0.25">
      <c r="A38" s="3" t="s">
        <v>28</v>
      </c>
      <c r="B38" s="3"/>
      <c r="C38" s="3">
        <v>7</v>
      </c>
      <c r="D38" s="3">
        <v>2</v>
      </c>
      <c r="E38" s="3">
        <v>20</v>
      </c>
      <c r="F38" s="3"/>
      <c r="G38" s="3">
        <v>1</v>
      </c>
      <c r="H38" s="3"/>
      <c r="I38" s="3">
        <v>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>
        <v>31</v>
      </c>
      <c r="V38" s="3"/>
      <c r="W38" s="3">
        <v>4</v>
      </c>
      <c r="X38" s="3"/>
      <c r="Y38" s="3">
        <v>18</v>
      </c>
      <c r="Z38" s="3"/>
      <c r="AA38" s="3">
        <v>1</v>
      </c>
      <c r="AB38" s="3"/>
      <c r="AC38" s="3">
        <v>1</v>
      </c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>
        <v>24</v>
      </c>
      <c r="AQ38" s="3"/>
    </row>
    <row r="39" spans="1:79" x14ac:dyDescent="0.25">
      <c r="A39" s="3" t="s">
        <v>29</v>
      </c>
      <c r="B39" s="3">
        <v>4</v>
      </c>
      <c r="C39" s="3">
        <v>90</v>
      </c>
      <c r="D39" s="3">
        <v>4</v>
      </c>
      <c r="E39" s="3">
        <v>243</v>
      </c>
      <c r="F39" s="3"/>
      <c r="G39" s="3">
        <v>124</v>
      </c>
      <c r="H39" s="3"/>
      <c r="I39" s="3">
        <v>86</v>
      </c>
      <c r="J39" s="3"/>
      <c r="K39" s="3"/>
      <c r="L39" s="3">
        <v>8</v>
      </c>
      <c r="M39" s="3">
        <v>44</v>
      </c>
      <c r="N39" s="3"/>
      <c r="O39" s="3"/>
      <c r="P39" s="3"/>
      <c r="Q39" s="3"/>
      <c r="R39" s="3"/>
      <c r="S39" s="3"/>
      <c r="T39" s="3"/>
      <c r="U39" s="3">
        <v>603</v>
      </c>
      <c r="V39" s="3"/>
      <c r="W39" s="3">
        <v>90</v>
      </c>
      <c r="X39" s="3">
        <v>10</v>
      </c>
      <c r="Y39" s="3">
        <v>228</v>
      </c>
      <c r="Z39" s="3">
        <v>15</v>
      </c>
      <c r="AA39" s="3"/>
      <c r="AB39" s="3">
        <v>124</v>
      </c>
      <c r="AC39" s="3"/>
      <c r="AD39" s="3">
        <v>86</v>
      </c>
      <c r="AE39" s="3"/>
      <c r="AF39" s="3"/>
      <c r="AG39" s="3">
        <v>7</v>
      </c>
      <c r="AH39" s="3">
        <v>48</v>
      </c>
      <c r="AI39" s="3"/>
      <c r="AJ39" s="3"/>
      <c r="AK39" s="3"/>
      <c r="AL39" s="3"/>
      <c r="AM39" s="3"/>
      <c r="AN39" s="3"/>
      <c r="AO39" s="3"/>
      <c r="AP39" s="3">
        <v>608</v>
      </c>
      <c r="AQ39" s="3"/>
    </row>
    <row r="40" spans="1:79" x14ac:dyDescent="0.25">
      <c r="A40" s="3" t="s">
        <v>30</v>
      </c>
      <c r="B40" s="3">
        <v>15</v>
      </c>
      <c r="C40" s="3">
        <v>319</v>
      </c>
      <c r="D40" s="3">
        <v>29</v>
      </c>
      <c r="E40" s="3">
        <v>847</v>
      </c>
      <c r="F40" s="3">
        <v>122</v>
      </c>
      <c r="G40" s="3">
        <v>327</v>
      </c>
      <c r="H40" s="3">
        <v>219</v>
      </c>
      <c r="I40" s="3">
        <v>413</v>
      </c>
      <c r="J40" s="3">
        <v>13</v>
      </c>
      <c r="K40" s="3">
        <v>65</v>
      </c>
      <c r="L40" s="3">
        <v>12</v>
      </c>
      <c r="M40" s="3">
        <v>63</v>
      </c>
      <c r="N40" s="3"/>
      <c r="O40" s="3"/>
      <c r="P40" s="3">
        <v>2</v>
      </c>
      <c r="Q40" s="3"/>
      <c r="R40" s="3"/>
      <c r="S40" s="3"/>
      <c r="T40" s="3"/>
      <c r="U40" s="3">
        <v>2446</v>
      </c>
      <c r="V40" s="3"/>
      <c r="W40" s="3">
        <v>362</v>
      </c>
      <c r="X40" s="3">
        <v>46</v>
      </c>
      <c r="Y40" s="3">
        <v>862</v>
      </c>
      <c r="Z40" s="3">
        <v>51</v>
      </c>
      <c r="AA40" s="3">
        <v>116</v>
      </c>
      <c r="AB40" s="3">
        <v>341</v>
      </c>
      <c r="AC40" s="3">
        <v>207</v>
      </c>
      <c r="AD40" s="3">
        <v>432</v>
      </c>
      <c r="AE40" s="3">
        <v>13</v>
      </c>
      <c r="AF40" s="3">
        <v>65</v>
      </c>
      <c r="AG40" s="3">
        <v>7</v>
      </c>
      <c r="AH40" s="3">
        <v>78</v>
      </c>
      <c r="AI40" s="3"/>
      <c r="AJ40" s="3"/>
      <c r="AK40" s="3">
        <v>2</v>
      </c>
      <c r="AL40" s="3"/>
      <c r="AM40" s="3"/>
      <c r="AN40" s="3"/>
      <c r="AO40" s="3"/>
      <c r="AP40" s="3">
        <v>2582</v>
      </c>
      <c r="AQ40" s="3"/>
    </row>
    <row r="41" spans="1:79" x14ac:dyDescent="0.25">
      <c r="A41" s="2" t="s">
        <v>31</v>
      </c>
      <c r="B41" s="2">
        <f>B40</f>
        <v>15</v>
      </c>
      <c r="C41" s="2">
        <f>C40</f>
        <v>319</v>
      </c>
      <c r="D41" s="2">
        <f>D40*2</f>
        <v>58</v>
      </c>
      <c r="E41" s="2">
        <f>E40*2</f>
        <v>1694</v>
      </c>
      <c r="F41" s="2">
        <f>F40</f>
        <v>122</v>
      </c>
      <c r="G41" s="2">
        <f>G40</f>
        <v>327</v>
      </c>
      <c r="H41" s="2">
        <f>H40*2</f>
        <v>438</v>
      </c>
      <c r="I41" s="2">
        <f>I40*2</f>
        <v>826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>
        <f>SUM(B41:T41)</f>
        <v>3799</v>
      </c>
      <c r="V41" s="2"/>
      <c r="W41" s="2">
        <f>W40</f>
        <v>362</v>
      </c>
      <c r="X41" s="2">
        <f>X40</f>
        <v>46</v>
      </c>
      <c r="Y41" s="2">
        <f>Y40*2</f>
        <v>1724</v>
      </c>
      <c r="Z41" s="2">
        <f>Z40*2</f>
        <v>102</v>
      </c>
      <c r="AA41" s="2">
        <f>AA40</f>
        <v>116</v>
      </c>
      <c r="AB41" s="2">
        <f>AB40</f>
        <v>341</v>
      </c>
      <c r="AC41" s="2">
        <f>AC40*2</f>
        <v>414</v>
      </c>
      <c r="AD41" s="2">
        <f>AD40*2</f>
        <v>864</v>
      </c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>
        <f>SUM(W41:AO41)</f>
        <v>3969</v>
      </c>
      <c r="AQ41" s="3">
        <f>SUM(U41+AP41)</f>
        <v>7768</v>
      </c>
    </row>
    <row r="43" spans="1:79" s="3" customFormat="1" x14ac:dyDescent="0.25">
      <c r="AT43" s="51"/>
      <c r="AU43" s="51"/>
    </row>
    <row r="45" spans="1:79" ht="15.75" thickBot="1" x14ac:dyDescent="0.3">
      <c r="A45" s="5" t="s">
        <v>37</v>
      </c>
      <c r="B45" s="6" t="s">
        <v>38</v>
      </c>
      <c r="C45" s="6" t="s">
        <v>38</v>
      </c>
      <c r="D45" s="6" t="s">
        <v>39</v>
      </c>
      <c r="E45" s="6" t="s">
        <v>39</v>
      </c>
      <c r="F45" s="7" t="s">
        <v>40</v>
      </c>
      <c r="G45" s="8"/>
      <c r="H45" s="9" t="s">
        <v>41</v>
      </c>
      <c r="I45" s="6" t="s">
        <v>41</v>
      </c>
      <c r="J45" s="6" t="s">
        <v>41</v>
      </c>
      <c r="K45" s="6" t="s">
        <v>41</v>
      </c>
      <c r="L45" s="7" t="s">
        <v>40</v>
      </c>
      <c r="M45" s="10"/>
      <c r="N45" s="7" t="s">
        <v>40</v>
      </c>
    </row>
    <row r="46" spans="1:79" ht="15.75" thickBot="1" x14ac:dyDescent="0.3">
      <c r="A46" s="11" t="s">
        <v>1</v>
      </c>
      <c r="B46" s="12" t="s">
        <v>42</v>
      </c>
      <c r="C46" s="12" t="s">
        <v>43</v>
      </c>
      <c r="D46" s="12" t="s">
        <v>42</v>
      </c>
      <c r="E46" s="12" t="s">
        <v>43</v>
      </c>
      <c r="F46" s="13" t="s">
        <v>44</v>
      </c>
      <c r="G46" s="8"/>
      <c r="H46" s="14" t="s">
        <v>45</v>
      </c>
      <c r="I46" s="12" t="s">
        <v>46</v>
      </c>
      <c r="J46" s="12" t="s">
        <v>47</v>
      </c>
      <c r="K46" s="12" t="s">
        <v>48</v>
      </c>
      <c r="L46" s="13" t="s">
        <v>49</v>
      </c>
      <c r="M46" s="10"/>
      <c r="N46" s="13" t="s">
        <v>50</v>
      </c>
    </row>
    <row r="47" spans="1:79" x14ac:dyDescent="0.25">
      <c r="A47" s="51" t="s">
        <v>33</v>
      </c>
      <c r="B47" s="15">
        <f>C31+(E31*2)</f>
        <v>1</v>
      </c>
      <c r="C47" s="15">
        <f>B31+(D31*2)</f>
        <v>3</v>
      </c>
      <c r="D47" s="15">
        <f>X31+(Z31*2)</f>
        <v>13</v>
      </c>
      <c r="E47" s="15">
        <f>W31+(Y31*2)</f>
        <v>1</v>
      </c>
      <c r="F47" s="15">
        <f>SUM(B47:E47)</f>
        <v>18</v>
      </c>
      <c r="G47" s="8"/>
      <c r="H47" s="15">
        <f>G31+(I31*2)</f>
        <v>6</v>
      </c>
      <c r="I47" s="15">
        <f>F31+(H31*2)</f>
        <v>279</v>
      </c>
      <c r="J47" s="15">
        <f>AB31+(AD31*2)</f>
        <v>233</v>
      </c>
      <c r="K47" s="15">
        <f>AA31+(AC31*2)</f>
        <v>2</v>
      </c>
      <c r="L47" s="15">
        <f>SUM(H47:K47)</f>
        <v>520</v>
      </c>
      <c r="M47" s="10"/>
      <c r="N47" s="16">
        <f>SUM(F47+L47)</f>
        <v>538</v>
      </c>
    </row>
    <row r="48" spans="1:79" x14ac:dyDescent="0.25">
      <c r="A48" s="51" t="s">
        <v>34</v>
      </c>
      <c r="B48" s="15">
        <f t="shared" ref="B48:B54" si="14">C32+(E32*2)</f>
        <v>0</v>
      </c>
      <c r="C48" s="15">
        <f t="shared" ref="C48:C55" si="15">B32+(D32*2)</f>
        <v>1</v>
      </c>
      <c r="D48" s="15">
        <f t="shared" ref="D48:D55" si="16">X32+(Z32*2)</f>
        <v>1</v>
      </c>
      <c r="E48" s="15">
        <f t="shared" ref="E48:E55" si="17">W32+(Y32*2)</f>
        <v>0</v>
      </c>
      <c r="F48" s="15">
        <f t="shared" ref="F48:F55" si="18">SUM(B48:E48)</f>
        <v>2</v>
      </c>
      <c r="G48" s="8"/>
      <c r="H48" s="15">
        <f t="shared" ref="H48:H55" si="19">G32+(I32*2)</f>
        <v>0</v>
      </c>
      <c r="I48" s="15">
        <f t="shared" ref="I48:I55" si="20">F32+(H32*2)</f>
        <v>1</v>
      </c>
      <c r="J48" s="15">
        <f t="shared" ref="J48:J55" si="21">AB32+(AD32*2)</f>
        <v>1</v>
      </c>
      <c r="K48" s="15">
        <f t="shared" ref="K48:K55" si="22">AA32+(AC32*2)</f>
        <v>0</v>
      </c>
      <c r="L48" s="15">
        <f t="shared" ref="L48:L55" si="23">SUM(H48:K48)</f>
        <v>2</v>
      </c>
      <c r="M48" s="10"/>
      <c r="N48" s="16">
        <f t="shared" ref="N48:N55" si="24">SUM(F48+L48)</f>
        <v>4</v>
      </c>
    </row>
    <row r="49" spans="1:14" x14ac:dyDescent="0.25">
      <c r="A49" s="51" t="s">
        <v>22</v>
      </c>
      <c r="B49" s="15">
        <f t="shared" si="14"/>
        <v>881</v>
      </c>
      <c r="C49" s="15">
        <f t="shared" si="15"/>
        <v>7</v>
      </c>
      <c r="D49" s="15">
        <f t="shared" si="16"/>
        <v>42</v>
      </c>
      <c r="E49" s="15">
        <f t="shared" si="17"/>
        <v>977</v>
      </c>
      <c r="F49" s="15">
        <f t="shared" si="18"/>
        <v>1907</v>
      </c>
      <c r="G49" s="15"/>
      <c r="H49" s="15">
        <f t="shared" si="19"/>
        <v>605</v>
      </c>
      <c r="I49" s="15">
        <f t="shared" si="20"/>
        <v>195</v>
      </c>
      <c r="J49" s="15">
        <f t="shared" si="21"/>
        <v>539</v>
      </c>
      <c r="K49" s="15">
        <f t="shared" si="22"/>
        <v>325</v>
      </c>
      <c r="L49" s="15">
        <f t="shared" si="23"/>
        <v>1664</v>
      </c>
      <c r="M49" s="15"/>
      <c r="N49" s="16">
        <f t="shared" si="24"/>
        <v>3571</v>
      </c>
    </row>
    <row r="50" spans="1:14" x14ac:dyDescent="0.25">
      <c r="A50" s="51" t="s">
        <v>24</v>
      </c>
      <c r="B50" s="15">
        <f t="shared" si="14"/>
        <v>0</v>
      </c>
      <c r="C50" s="15">
        <f t="shared" si="15"/>
        <v>8</v>
      </c>
      <c r="D50" s="15">
        <f t="shared" si="16"/>
        <v>12</v>
      </c>
      <c r="E50" s="15">
        <f t="shared" si="17"/>
        <v>2</v>
      </c>
      <c r="F50" s="15">
        <f t="shared" si="18"/>
        <v>22</v>
      </c>
      <c r="G50" s="15"/>
      <c r="H50" s="15">
        <f t="shared" si="19"/>
        <v>0</v>
      </c>
      <c r="I50" s="15">
        <f t="shared" si="20"/>
        <v>49</v>
      </c>
      <c r="J50" s="15">
        <f t="shared" si="21"/>
        <v>78</v>
      </c>
      <c r="K50" s="15">
        <f t="shared" si="22"/>
        <v>0</v>
      </c>
      <c r="L50" s="15">
        <f t="shared" si="23"/>
        <v>127</v>
      </c>
      <c r="M50" s="15"/>
      <c r="N50" s="16">
        <f t="shared" si="24"/>
        <v>149</v>
      </c>
    </row>
    <row r="51" spans="1:14" x14ac:dyDescent="0.25">
      <c r="A51" s="51" t="s">
        <v>35</v>
      </c>
      <c r="B51" s="15">
        <f t="shared" si="14"/>
        <v>198</v>
      </c>
      <c r="C51" s="15">
        <f t="shared" si="15"/>
        <v>9</v>
      </c>
      <c r="D51" s="15">
        <f t="shared" si="16"/>
        <v>5</v>
      </c>
      <c r="E51" s="15">
        <f t="shared" si="17"/>
        <v>242</v>
      </c>
      <c r="F51" s="15">
        <f t="shared" si="18"/>
        <v>454</v>
      </c>
      <c r="G51" s="15"/>
      <c r="H51" s="15">
        <f t="shared" si="19"/>
        <v>20</v>
      </c>
      <c r="I51" s="15">
        <f t="shared" si="20"/>
        <v>0</v>
      </c>
      <c r="J51" s="15">
        <f t="shared" si="21"/>
        <v>0</v>
      </c>
      <c r="K51" s="15">
        <f t="shared" si="22"/>
        <v>18</v>
      </c>
      <c r="L51" s="15">
        <f t="shared" si="23"/>
        <v>38</v>
      </c>
      <c r="M51" s="15"/>
      <c r="N51" s="16">
        <f t="shared" si="24"/>
        <v>492</v>
      </c>
    </row>
    <row r="52" spans="1:14" x14ac:dyDescent="0.25">
      <c r="A52" s="51" t="s">
        <v>26</v>
      </c>
      <c r="B52" s="15">
        <f t="shared" si="14"/>
        <v>225</v>
      </c>
      <c r="C52" s="15">
        <f t="shared" si="15"/>
        <v>27</v>
      </c>
      <c r="D52" s="15">
        <f t="shared" si="16"/>
        <v>34</v>
      </c>
      <c r="E52" s="15">
        <f t="shared" si="17"/>
        <v>156</v>
      </c>
      <c r="F52" s="15">
        <f t="shared" si="18"/>
        <v>442</v>
      </c>
      <c r="G52" s="15"/>
      <c r="H52" s="15">
        <f t="shared" si="19"/>
        <v>209</v>
      </c>
      <c r="I52" s="15">
        <f t="shared" si="20"/>
        <v>36</v>
      </c>
      <c r="J52" s="15">
        <f t="shared" si="21"/>
        <v>58</v>
      </c>
      <c r="K52" s="15">
        <f t="shared" si="22"/>
        <v>178</v>
      </c>
      <c r="L52" s="15">
        <f t="shared" si="23"/>
        <v>481</v>
      </c>
      <c r="M52" s="15"/>
      <c r="N52" s="16">
        <f t="shared" si="24"/>
        <v>923</v>
      </c>
    </row>
    <row r="53" spans="1:14" x14ac:dyDescent="0.25">
      <c r="A53" s="51" t="s">
        <v>36</v>
      </c>
      <c r="B53" s="15">
        <f t="shared" si="14"/>
        <v>85</v>
      </c>
      <c r="C53" s="15">
        <f t="shared" si="15"/>
        <v>2</v>
      </c>
      <c r="D53" s="15">
        <f t="shared" si="16"/>
        <v>1</v>
      </c>
      <c r="E53" s="15">
        <f t="shared" si="17"/>
        <v>122</v>
      </c>
      <c r="F53" s="15">
        <f t="shared" si="18"/>
        <v>210</v>
      </c>
      <c r="G53" s="15"/>
      <c r="H53" s="15">
        <f t="shared" si="19"/>
        <v>14</v>
      </c>
      <c r="I53" s="15">
        <f t="shared" si="20"/>
        <v>0</v>
      </c>
      <c r="J53" s="15">
        <f t="shared" si="21"/>
        <v>0</v>
      </c>
      <c r="K53" s="15">
        <f t="shared" si="22"/>
        <v>4</v>
      </c>
      <c r="L53" s="15">
        <f t="shared" si="23"/>
        <v>18</v>
      </c>
      <c r="M53" s="15"/>
      <c r="N53" s="16">
        <f t="shared" si="24"/>
        <v>228</v>
      </c>
    </row>
    <row r="54" spans="1:14" x14ac:dyDescent="0.25">
      <c r="A54" s="51" t="s">
        <v>28</v>
      </c>
      <c r="B54" s="15">
        <f t="shared" si="14"/>
        <v>47</v>
      </c>
      <c r="C54" s="15">
        <f t="shared" si="15"/>
        <v>4</v>
      </c>
      <c r="D54" s="15">
        <f t="shared" si="16"/>
        <v>0</v>
      </c>
      <c r="E54" s="15">
        <f t="shared" si="17"/>
        <v>40</v>
      </c>
      <c r="F54" s="15">
        <f t="shared" si="18"/>
        <v>91</v>
      </c>
      <c r="G54" s="15"/>
      <c r="H54" s="15">
        <f t="shared" si="19"/>
        <v>3</v>
      </c>
      <c r="I54" s="15">
        <f t="shared" si="20"/>
        <v>0</v>
      </c>
      <c r="J54" s="15">
        <f t="shared" si="21"/>
        <v>0</v>
      </c>
      <c r="K54" s="15">
        <f t="shared" si="22"/>
        <v>3</v>
      </c>
      <c r="L54" s="15">
        <f t="shared" si="23"/>
        <v>6</v>
      </c>
      <c r="M54" s="15"/>
      <c r="N54" s="16">
        <f t="shared" si="24"/>
        <v>97</v>
      </c>
    </row>
    <row r="55" spans="1:14" x14ac:dyDescent="0.25">
      <c r="A55" s="51" t="s">
        <v>29</v>
      </c>
      <c r="B55" s="15">
        <f>C39+(E39*2)</f>
        <v>576</v>
      </c>
      <c r="C55" s="15">
        <f t="shared" si="15"/>
        <v>12</v>
      </c>
      <c r="D55" s="15">
        <f t="shared" si="16"/>
        <v>40</v>
      </c>
      <c r="E55" s="15">
        <f t="shared" si="17"/>
        <v>546</v>
      </c>
      <c r="F55" s="15">
        <f t="shared" si="18"/>
        <v>1174</v>
      </c>
      <c r="G55" s="15"/>
      <c r="H55" s="15">
        <f t="shared" si="19"/>
        <v>296</v>
      </c>
      <c r="I55" s="15">
        <f t="shared" si="20"/>
        <v>0</v>
      </c>
      <c r="J55" s="15">
        <f t="shared" si="21"/>
        <v>296</v>
      </c>
      <c r="K55" s="15">
        <f t="shared" si="22"/>
        <v>0</v>
      </c>
      <c r="L55" s="15">
        <f t="shared" si="23"/>
        <v>592</v>
      </c>
      <c r="M55" s="15"/>
      <c r="N55" s="16">
        <f t="shared" si="24"/>
        <v>1766</v>
      </c>
    </row>
    <row r="56" spans="1:14" ht="15.75" thickBot="1" x14ac:dyDescent="0.3">
      <c r="A56" s="17" t="s">
        <v>30</v>
      </c>
      <c r="B56" s="18">
        <f>SUM(B47:B55)</f>
        <v>2013</v>
      </c>
      <c r="C56" s="18">
        <f>SUM(C47:C55)</f>
        <v>73</v>
      </c>
      <c r="D56" s="18">
        <f>SUM(D47:D55)</f>
        <v>148</v>
      </c>
      <c r="E56" s="18">
        <f>SUM(E47:E55)</f>
        <v>2086</v>
      </c>
      <c r="F56" s="18">
        <f>SUM(F47:F55)</f>
        <v>4320</v>
      </c>
      <c r="G56" s="19"/>
      <c r="H56" s="18">
        <f>SUM(H47:H55)</f>
        <v>1153</v>
      </c>
      <c r="I56" s="18">
        <f>SUM(I47:I55)</f>
        <v>560</v>
      </c>
      <c r="J56" s="18">
        <f>SUM(J47:J55)</f>
        <v>1205</v>
      </c>
      <c r="K56" s="18">
        <f>SUM(K47:K55)</f>
        <v>530</v>
      </c>
      <c r="L56" s="18">
        <f>SUM(L47:L55)</f>
        <v>3448</v>
      </c>
      <c r="M56" s="19"/>
      <c r="N56" s="20">
        <f>SUM(F56+L56)</f>
        <v>7768</v>
      </c>
    </row>
  </sheetData>
  <mergeCells count="5">
    <mergeCell ref="A1:AQ1"/>
    <mergeCell ref="A29:AQ29"/>
    <mergeCell ref="AT33:AU33"/>
    <mergeCell ref="AT34:AU34"/>
    <mergeCell ref="AT35:AU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45754-AAF9-4532-9C9E-BDF71E894BDA}">
  <dimension ref="A1:Y179"/>
  <sheetViews>
    <sheetView workbookViewId="0">
      <selection activeCell="C6" sqref="C6"/>
    </sheetView>
  </sheetViews>
  <sheetFormatPr defaultRowHeight="15" x14ac:dyDescent="0.25"/>
  <cols>
    <col min="4" max="4" width="26.5703125" bestFit="1" customWidth="1"/>
  </cols>
  <sheetData>
    <row r="1" spans="1:25" ht="15.75" thickBot="1" x14ac:dyDescent="0.3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thickBot="1" x14ac:dyDescent="0.3">
      <c r="A2" s="26" t="s">
        <v>53</v>
      </c>
      <c r="B2" s="26" t="s">
        <v>54</v>
      </c>
      <c r="C2" s="26" t="s">
        <v>55</v>
      </c>
      <c r="D2" s="26" t="s">
        <v>1</v>
      </c>
      <c r="E2" s="26" t="s">
        <v>56</v>
      </c>
      <c r="F2" s="26" t="s">
        <v>57</v>
      </c>
      <c r="G2" s="26" t="s">
        <v>58</v>
      </c>
      <c r="H2" s="26" t="s">
        <v>59</v>
      </c>
      <c r="I2" s="26" t="s">
        <v>60</v>
      </c>
      <c r="J2" s="26" t="s">
        <v>61</v>
      </c>
      <c r="K2" s="26" t="s">
        <v>62</v>
      </c>
      <c r="L2" s="26" t="s">
        <v>63</v>
      </c>
      <c r="M2" s="26" t="s">
        <v>64</v>
      </c>
      <c r="N2" s="26" t="s">
        <v>65</v>
      </c>
      <c r="O2" s="26" t="s">
        <v>66</v>
      </c>
      <c r="P2" s="26" t="s">
        <v>67</v>
      </c>
      <c r="Q2" s="26" t="s">
        <v>68</v>
      </c>
      <c r="R2" s="26" t="s">
        <v>69</v>
      </c>
      <c r="S2" s="26" t="s">
        <v>70</v>
      </c>
      <c r="T2" s="26" t="s">
        <v>71</v>
      </c>
      <c r="U2" s="26" t="s">
        <v>72</v>
      </c>
      <c r="V2" s="26" t="s">
        <v>73</v>
      </c>
      <c r="W2" s="26" t="s">
        <v>74</v>
      </c>
      <c r="X2" s="26" t="s">
        <v>75</v>
      </c>
      <c r="Y2" s="26" t="s">
        <v>76</v>
      </c>
    </row>
    <row r="3" spans="1:25" x14ac:dyDescent="0.25">
      <c r="A3" s="25">
        <v>397856</v>
      </c>
      <c r="B3" s="25" t="s">
        <v>77</v>
      </c>
      <c r="C3" s="25" t="s">
        <v>78</v>
      </c>
      <c r="D3" s="25" t="s">
        <v>79</v>
      </c>
      <c r="E3" s="25">
        <v>189</v>
      </c>
      <c r="F3" s="25">
        <v>27571</v>
      </c>
      <c r="G3" s="25" t="s">
        <v>80</v>
      </c>
      <c r="H3" s="27">
        <v>0.27430555555555552</v>
      </c>
      <c r="I3" s="25" t="s">
        <v>80</v>
      </c>
      <c r="J3" s="27">
        <v>0.61111111111111105</v>
      </c>
      <c r="K3" s="25" t="s">
        <v>81</v>
      </c>
      <c r="L3" s="25" t="s">
        <v>82</v>
      </c>
      <c r="M3" s="25" t="s">
        <v>83</v>
      </c>
      <c r="N3" s="25">
        <v>9845661</v>
      </c>
      <c r="O3" s="25" t="s">
        <v>84</v>
      </c>
      <c r="P3" s="25" t="s">
        <v>85</v>
      </c>
      <c r="Q3" s="25">
        <v>0</v>
      </c>
      <c r="R3" s="25" t="s">
        <v>86</v>
      </c>
      <c r="S3" s="25"/>
      <c r="T3" s="25"/>
      <c r="U3" s="25" t="s">
        <v>87</v>
      </c>
      <c r="V3" s="25" t="s">
        <v>87</v>
      </c>
      <c r="W3" s="25" t="s">
        <v>88</v>
      </c>
      <c r="X3" s="25" t="s">
        <v>89</v>
      </c>
      <c r="Y3" s="25" t="s">
        <v>90</v>
      </c>
    </row>
    <row r="4" spans="1:25" x14ac:dyDescent="0.25">
      <c r="A4" s="25">
        <v>398523</v>
      </c>
      <c r="B4" s="25" t="s">
        <v>91</v>
      </c>
      <c r="C4" s="25" t="s">
        <v>92</v>
      </c>
      <c r="D4" s="25" t="s">
        <v>93</v>
      </c>
      <c r="E4" s="25">
        <v>108</v>
      </c>
      <c r="F4" s="25">
        <v>5873</v>
      </c>
      <c r="G4" s="25" t="s">
        <v>80</v>
      </c>
      <c r="H4" s="27">
        <v>0.55208333333333337</v>
      </c>
      <c r="I4" s="25" t="s">
        <v>80</v>
      </c>
      <c r="J4" s="27">
        <v>0.68611111111111101</v>
      </c>
      <c r="K4" s="25" t="s">
        <v>94</v>
      </c>
      <c r="L4" s="25" t="s">
        <v>82</v>
      </c>
      <c r="M4" s="25" t="s">
        <v>95</v>
      </c>
      <c r="N4" s="25">
        <v>9002647</v>
      </c>
      <c r="O4" s="25" t="s">
        <v>96</v>
      </c>
      <c r="P4" s="25" t="s">
        <v>97</v>
      </c>
      <c r="Q4" s="25">
        <v>0</v>
      </c>
      <c r="R4" s="25" t="s">
        <v>98</v>
      </c>
      <c r="S4" s="25"/>
      <c r="T4" s="25"/>
      <c r="U4" s="25" t="s">
        <v>99</v>
      </c>
      <c r="V4" s="25" t="s">
        <v>99</v>
      </c>
      <c r="W4" s="25" t="s">
        <v>100</v>
      </c>
      <c r="X4" s="25" t="s">
        <v>101</v>
      </c>
      <c r="Y4" s="25" t="s">
        <v>102</v>
      </c>
    </row>
    <row r="5" spans="1:25" x14ac:dyDescent="0.25">
      <c r="A5" s="25">
        <v>398737</v>
      </c>
      <c r="B5" s="25" t="s">
        <v>103</v>
      </c>
      <c r="C5" s="25" t="s">
        <v>104</v>
      </c>
      <c r="D5" s="25" t="s">
        <v>105</v>
      </c>
      <c r="E5" s="25">
        <v>292</v>
      </c>
      <c r="F5" s="25">
        <v>85942</v>
      </c>
      <c r="G5" s="25" t="s">
        <v>106</v>
      </c>
      <c r="H5" s="27">
        <v>0.28125</v>
      </c>
      <c r="I5" s="25" t="s">
        <v>107</v>
      </c>
      <c r="J5" s="27">
        <v>0.75</v>
      </c>
      <c r="K5" s="25"/>
      <c r="L5" s="25" t="s">
        <v>108</v>
      </c>
      <c r="M5" s="25" t="s">
        <v>109</v>
      </c>
      <c r="N5" s="25">
        <v>9224726</v>
      </c>
      <c r="O5" s="25" t="s">
        <v>110</v>
      </c>
      <c r="P5" s="25" t="s">
        <v>111</v>
      </c>
      <c r="Q5" s="25">
        <v>0</v>
      </c>
      <c r="R5" s="25" t="s">
        <v>112</v>
      </c>
      <c r="S5" s="25"/>
      <c r="T5" s="25" t="s">
        <v>113</v>
      </c>
      <c r="U5" s="25" t="s">
        <v>114</v>
      </c>
      <c r="V5" s="25" t="s">
        <v>114</v>
      </c>
      <c r="W5" s="25" t="s">
        <v>115</v>
      </c>
      <c r="X5" s="25" t="s">
        <v>116</v>
      </c>
      <c r="Y5" s="25" t="s">
        <v>117</v>
      </c>
    </row>
    <row r="6" spans="1:25" x14ac:dyDescent="0.25">
      <c r="A6" s="25">
        <v>398525</v>
      </c>
      <c r="B6" s="25" t="s">
        <v>91</v>
      </c>
      <c r="C6" s="25" t="s">
        <v>92</v>
      </c>
      <c r="D6" s="25" t="s">
        <v>93</v>
      </c>
      <c r="E6" s="25">
        <v>108</v>
      </c>
      <c r="F6" s="25">
        <v>5873</v>
      </c>
      <c r="G6" s="25" t="s">
        <v>106</v>
      </c>
      <c r="H6" s="27">
        <v>0.5083333333333333</v>
      </c>
      <c r="I6" s="25" t="s">
        <v>118</v>
      </c>
      <c r="J6" s="27">
        <v>2.7777777777777779E-3</v>
      </c>
      <c r="K6" s="25" t="s">
        <v>119</v>
      </c>
      <c r="L6" s="25" t="s">
        <v>82</v>
      </c>
      <c r="M6" s="25" t="s">
        <v>95</v>
      </c>
      <c r="N6" s="25">
        <v>9002647</v>
      </c>
      <c r="O6" s="25" t="s">
        <v>110</v>
      </c>
      <c r="P6" s="25" t="s">
        <v>120</v>
      </c>
      <c r="Q6" s="25">
        <v>0</v>
      </c>
      <c r="R6" s="25" t="s">
        <v>121</v>
      </c>
      <c r="S6" s="25"/>
      <c r="T6" s="25"/>
      <c r="U6" s="25" t="s">
        <v>99</v>
      </c>
      <c r="V6" s="25" t="s">
        <v>99</v>
      </c>
      <c r="W6" s="25" t="s">
        <v>100</v>
      </c>
      <c r="X6" s="25" t="s">
        <v>102</v>
      </c>
      <c r="Y6" s="25" t="s">
        <v>122</v>
      </c>
    </row>
    <row r="7" spans="1:25" x14ac:dyDescent="0.25">
      <c r="A7" s="25">
        <v>395481</v>
      </c>
      <c r="B7" s="25" t="s">
        <v>123</v>
      </c>
      <c r="C7" s="25" t="s">
        <v>124</v>
      </c>
      <c r="D7" s="25" t="s">
        <v>125</v>
      </c>
      <c r="E7" s="25">
        <v>77</v>
      </c>
      <c r="F7" s="25">
        <v>2107</v>
      </c>
      <c r="G7" s="25" t="s">
        <v>106</v>
      </c>
      <c r="H7" s="27">
        <v>0.79166666666666663</v>
      </c>
      <c r="I7" s="25" t="s">
        <v>126</v>
      </c>
      <c r="J7" s="27">
        <v>0.77777777777777779</v>
      </c>
      <c r="K7" s="25" t="s">
        <v>127</v>
      </c>
      <c r="L7" s="25" t="s">
        <v>82</v>
      </c>
      <c r="M7" s="25" t="s">
        <v>128</v>
      </c>
      <c r="N7" s="25" t="s">
        <v>129</v>
      </c>
      <c r="O7" s="25" t="s">
        <v>130</v>
      </c>
      <c r="P7" s="25" t="s">
        <v>131</v>
      </c>
      <c r="Q7" s="25">
        <v>0</v>
      </c>
      <c r="R7" s="25" t="s">
        <v>132</v>
      </c>
      <c r="S7" s="25" t="s">
        <v>133</v>
      </c>
      <c r="T7" s="25"/>
      <c r="U7" s="25"/>
      <c r="V7" s="25"/>
      <c r="W7" s="25" t="s">
        <v>134</v>
      </c>
      <c r="X7" s="25" t="s">
        <v>135</v>
      </c>
      <c r="Y7" s="25" t="s">
        <v>136</v>
      </c>
    </row>
    <row r="8" spans="1:25" x14ac:dyDescent="0.25">
      <c r="A8" s="25">
        <v>398757</v>
      </c>
      <c r="B8" s="25" t="s">
        <v>137</v>
      </c>
      <c r="C8" s="25" t="s">
        <v>138</v>
      </c>
      <c r="D8" s="25" t="s">
        <v>139</v>
      </c>
      <c r="E8" s="25">
        <v>28</v>
      </c>
      <c r="F8" s="25">
        <v>284</v>
      </c>
      <c r="G8" s="25" t="s">
        <v>106</v>
      </c>
      <c r="H8" s="27">
        <v>0.95138888888888884</v>
      </c>
      <c r="I8" s="25" t="s">
        <v>118</v>
      </c>
      <c r="J8" s="27">
        <v>0.47222222222222227</v>
      </c>
      <c r="K8" s="25"/>
      <c r="L8" s="25" t="s">
        <v>108</v>
      </c>
      <c r="M8" s="25" t="s">
        <v>140</v>
      </c>
      <c r="N8" s="25"/>
      <c r="O8" s="25" t="s">
        <v>141</v>
      </c>
      <c r="P8" s="25" t="s">
        <v>142</v>
      </c>
      <c r="Q8" s="25">
        <v>0</v>
      </c>
      <c r="R8" s="25" t="s">
        <v>143</v>
      </c>
      <c r="S8" s="25"/>
      <c r="T8" s="25"/>
      <c r="U8" s="25"/>
      <c r="V8" s="25"/>
      <c r="W8" s="25" t="s">
        <v>144</v>
      </c>
      <c r="X8" s="25" t="s">
        <v>117</v>
      </c>
      <c r="Y8" s="25" t="s">
        <v>117</v>
      </c>
    </row>
    <row r="9" spans="1:25" x14ac:dyDescent="0.25">
      <c r="A9" s="25">
        <v>398758</v>
      </c>
      <c r="B9" s="25" t="s">
        <v>145</v>
      </c>
      <c r="C9" s="25" t="s">
        <v>146</v>
      </c>
      <c r="D9" s="25" t="s">
        <v>147</v>
      </c>
      <c r="E9" s="25">
        <v>87</v>
      </c>
      <c r="F9" s="25">
        <v>2391</v>
      </c>
      <c r="G9" s="25" t="s">
        <v>106</v>
      </c>
      <c r="H9" s="27">
        <v>0.95138888888888884</v>
      </c>
      <c r="I9" s="25" t="s">
        <v>118</v>
      </c>
      <c r="J9" s="27">
        <v>0.47222222222222227</v>
      </c>
      <c r="K9" s="25"/>
      <c r="L9" s="25" t="s">
        <v>108</v>
      </c>
      <c r="M9" s="25" t="s">
        <v>140</v>
      </c>
      <c r="N9" s="25"/>
      <c r="O9" s="25" t="s">
        <v>141</v>
      </c>
      <c r="P9" s="25" t="s">
        <v>148</v>
      </c>
      <c r="Q9" s="25">
        <v>0</v>
      </c>
      <c r="R9" s="25" t="s">
        <v>149</v>
      </c>
      <c r="S9" s="25"/>
      <c r="T9" s="25"/>
      <c r="U9" s="25"/>
      <c r="V9" s="25"/>
      <c r="W9" s="25" t="s">
        <v>150</v>
      </c>
      <c r="X9" s="25" t="s">
        <v>117</v>
      </c>
      <c r="Y9" s="25" t="s">
        <v>117</v>
      </c>
    </row>
    <row r="10" spans="1:25" x14ac:dyDescent="0.25">
      <c r="A10" s="25">
        <v>398370</v>
      </c>
      <c r="B10" s="25" t="s">
        <v>77</v>
      </c>
      <c r="C10" s="25" t="s">
        <v>151</v>
      </c>
      <c r="D10" s="25" t="s">
        <v>152</v>
      </c>
      <c r="E10" s="25">
        <v>159</v>
      </c>
      <c r="F10" s="25">
        <v>15215</v>
      </c>
      <c r="G10" s="25" t="s">
        <v>118</v>
      </c>
      <c r="H10" s="27">
        <v>0.27291666666666664</v>
      </c>
      <c r="I10" s="25" t="s">
        <v>118</v>
      </c>
      <c r="J10" s="27">
        <v>0.56805555555555554</v>
      </c>
      <c r="K10" s="25" t="s">
        <v>153</v>
      </c>
      <c r="L10" s="25" t="s">
        <v>82</v>
      </c>
      <c r="M10" s="25" t="s">
        <v>154</v>
      </c>
      <c r="N10" s="25">
        <v>9819947</v>
      </c>
      <c r="O10" s="25" t="s">
        <v>141</v>
      </c>
      <c r="P10" s="25" t="s">
        <v>155</v>
      </c>
      <c r="Q10" s="25">
        <v>0</v>
      </c>
      <c r="R10" s="25" t="s">
        <v>156</v>
      </c>
      <c r="S10" s="25"/>
      <c r="T10" s="25"/>
      <c r="U10" s="25">
        <v>42</v>
      </c>
      <c r="V10" s="25">
        <v>42</v>
      </c>
      <c r="W10" s="25" t="s">
        <v>157</v>
      </c>
      <c r="X10" s="25" t="s">
        <v>158</v>
      </c>
      <c r="Y10" s="25" t="s">
        <v>159</v>
      </c>
    </row>
    <row r="11" spans="1:25" x14ac:dyDescent="0.25">
      <c r="A11" s="25">
        <v>398493</v>
      </c>
      <c r="B11" s="25" t="s">
        <v>77</v>
      </c>
      <c r="C11" s="25" t="s">
        <v>160</v>
      </c>
      <c r="D11" s="25" t="s">
        <v>161</v>
      </c>
      <c r="E11" s="25">
        <v>147</v>
      </c>
      <c r="F11" s="25">
        <v>9940</v>
      </c>
      <c r="G11" s="25" t="s">
        <v>118</v>
      </c>
      <c r="H11" s="27">
        <v>0.51111111111111118</v>
      </c>
      <c r="I11" s="25" t="s">
        <v>118</v>
      </c>
      <c r="J11" s="27">
        <v>0.76736111111111116</v>
      </c>
      <c r="K11" s="25" t="s">
        <v>162</v>
      </c>
      <c r="L11" s="25" t="s">
        <v>82</v>
      </c>
      <c r="M11" s="25" t="s">
        <v>163</v>
      </c>
      <c r="N11" s="25">
        <v>9364356</v>
      </c>
      <c r="O11" s="25" t="s">
        <v>164</v>
      </c>
      <c r="P11" s="25" t="s">
        <v>165</v>
      </c>
      <c r="Q11" s="25">
        <v>0</v>
      </c>
      <c r="R11" s="25" t="s">
        <v>166</v>
      </c>
      <c r="S11" s="25"/>
      <c r="T11" s="25"/>
      <c r="U11" s="25" t="s">
        <v>167</v>
      </c>
      <c r="V11" s="25" t="s">
        <v>167</v>
      </c>
      <c r="W11" s="25" t="s">
        <v>168</v>
      </c>
      <c r="X11" s="25" t="s">
        <v>169</v>
      </c>
      <c r="Y11" s="25" t="s">
        <v>170</v>
      </c>
    </row>
    <row r="12" spans="1:25" x14ac:dyDescent="0.25">
      <c r="A12" s="25">
        <v>398519</v>
      </c>
      <c r="B12" s="25" t="s">
        <v>91</v>
      </c>
      <c r="C12" s="25" t="s">
        <v>171</v>
      </c>
      <c r="D12" s="25" t="s">
        <v>172</v>
      </c>
      <c r="E12" s="25">
        <v>56</v>
      </c>
      <c r="F12" s="25">
        <v>1083</v>
      </c>
      <c r="G12" s="25" t="s">
        <v>118</v>
      </c>
      <c r="H12" s="27">
        <v>0.68472222222222223</v>
      </c>
      <c r="I12" s="25" t="s">
        <v>118</v>
      </c>
      <c r="J12" s="27">
        <v>0.96527777777777779</v>
      </c>
      <c r="K12" s="25" t="s">
        <v>173</v>
      </c>
      <c r="L12" s="25" t="s">
        <v>82</v>
      </c>
      <c r="M12" s="25" t="s">
        <v>174</v>
      </c>
      <c r="N12" s="25">
        <v>9184524</v>
      </c>
      <c r="O12" s="25" t="s">
        <v>96</v>
      </c>
      <c r="P12" s="25" t="s">
        <v>175</v>
      </c>
      <c r="Q12" s="25">
        <v>0</v>
      </c>
      <c r="R12" s="25" t="s">
        <v>176</v>
      </c>
      <c r="S12" s="25"/>
      <c r="T12" s="25"/>
      <c r="U12" s="25" t="s">
        <v>177</v>
      </c>
      <c r="V12" s="25" t="s">
        <v>178</v>
      </c>
      <c r="W12" s="25" t="s">
        <v>179</v>
      </c>
      <c r="X12" s="25" t="s">
        <v>180</v>
      </c>
      <c r="Y12" s="25" t="s">
        <v>180</v>
      </c>
    </row>
    <row r="13" spans="1:25" x14ac:dyDescent="0.25">
      <c r="A13" s="25">
        <v>398371</v>
      </c>
      <c r="B13" s="25" t="s">
        <v>77</v>
      </c>
      <c r="C13" s="25" t="s">
        <v>181</v>
      </c>
      <c r="D13" s="25" t="s">
        <v>182</v>
      </c>
      <c r="E13" s="25">
        <v>159</v>
      </c>
      <c r="F13" s="25">
        <v>10851</v>
      </c>
      <c r="G13" s="25" t="s">
        <v>118</v>
      </c>
      <c r="H13" s="27">
        <v>0.72569444444444453</v>
      </c>
      <c r="I13" s="25" t="s">
        <v>118</v>
      </c>
      <c r="J13" s="27">
        <v>0.99513888888888891</v>
      </c>
      <c r="K13" s="25" t="s">
        <v>183</v>
      </c>
      <c r="L13" s="25" t="s">
        <v>82</v>
      </c>
      <c r="M13" s="25" t="s">
        <v>154</v>
      </c>
      <c r="N13" s="25">
        <v>9225275</v>
      </c>
      <c r="O13" s="25" t="s">
        <v>141</v>
      </c>
      <c r="P13" s="25" t="s">
        <v>184</v>
      </c>
      <c r="Q13" s="25">
        <v>0</v>
      </c>
      <c r="R13" s="25" t="s">
        <v>185</v>
      </c>
      <c r="S13" s="25"/>
      <c r="T13" s="25"/>
      <c r="U13" s="25">
        <v>491</v>
      </c>
      <c r="V13" s="25">
        <v>491</v>
      </c>
      <c r="W13" s="25" t="s">
        <v>186</v>
      </c>
      <c r="X13" s="25" t="s">
        <v>187</v>
      </c>
      <c r="Y13" s="25" t="s">
        <v>188</v>
      </c>
    </row>
    <row r="14" spans="1:25" x14ac:dyDescent="0.25">
      <c r="A14" s="25">
        <v>398305</v>
      </c>
      <c r="B14" s="25" t="s">
        <v>123</v>
      </c>
      <c r="C14" s="25" t="s">
        <v>189</v>
      </c>
      <c r="D14" s="25" t="s">
        <v>189</v>
      </c>
      <c r="E14" s="25">
        <v>101</v>
      </c>
      <c r="F14" s="25">
        <v>3463</v>
      </c>
      <c r="G14" s="25" t="s">
        <v>118</v>
      </c>
      <c r="H14" s="27">
        <v>0.74305555555555547</v>
      </c>
      <c r="I14" s="25" t="s">
        <v>126</v>
      </c>
      <c r="J14" s="27">
        <v>0.4375</v>
      </c>
      <c r="K14" s="25" t="s">
        <v>190</v>
      </c>
      <c r="L14" s="25" t="s">
        <v>82</v>
      </c>
      <c r="M14" s="25" t="s">
        <v>191</v>
      </c>
      <c r="N14" s="25">
        <v>746176</v>
      </c>
      <c r="O14" s="25" t="s">
        <v>192</v>
      </c>
      <c r="P14" s="25" t="s">
        <v>193</v>
      </c>
      <c r="Q14" s="25">
        <v>4</v>
      </c>
      <c r="R14" s="25" t="s">
        <v>194</v>
      </c>
      <c r="S14" s="25"/>
      <c r="T14" s="25"/>
      <c r="U14" s="25"/>
      <c r="V14" s="25"/>
      <c r="W14" s="25" t="s">
        <v>195</v>
      </c>
      <c r="X14" s="25" t="s">
        <v>196</v>
      </c>
      <c r="Y14" s="25" t="s">
        <v>197</v>
      </c>
    </row>
    <row r="15" spans="1:25" x14ac:dyDescent="0.25">
      <c r="A15" s="25">
        <v>398526</v>
      </c>
      <c r="B15" s="25" t="s">
        <v>77</v>
      </c>
      <c r="C15" s="25" t="s">
        <v>198</v>
      </c>
      <c r="D15" s="25" t="s">
        <v>199</v>
      </c>
      <c r="E15" s="25">
        <v>166</v>
      </c>
      <c r="F15" s="25">
        <v>15375</v>
      </c>
      <c r="G15" s="25" t="s">
        <v>118</v>
      </c>
      <c r="H15" s="27">
        <v>0.79166666666666663</v>
      </c>
      <c r="I15" s="25" t="s">
        <v>107</v>
      </c>
      <c r="J15" s="27">
        <v>0.20069444444444443</v>
      </c>
      <c r="K15" s="25" t="s">
        <v>200</v>
      </c>
      <c r="L15" s="25" t="s">
        <v>82</v>
      </c>
      <c r="M15" s="25" t="s">
        <v>163</v>
      </c>
      <c r="N15" s="25">
        <v>9395135</v>
      </c>
      <c r="O15" s="25" t="s">
        <v>164</v>
      </c>
      <c r="P15" s="25" t="s">
        <v>201</v>
      </c>
      <c r="Q15" s="25">
        <v>0</v>
      </c>
      <c r="R15" s="25" t="s">
        <v>202</v>
      </c>
      <c r="S15" s="25"/>
      <c r="T15" s="25"/>
      <c r="U15" s="25" t="s">
        <v>203</v>
      </c>
      <c r="V15" s="25" t="s">
        <v>203</v>
      </c>
      <c r="W15" s="25" t="s">
        <v>204</v>
      </c>
      <c r="X15" s="25" t="s">
        <v>205</v>
      </c>
      <c r="Y15" s="25" t="s">
        <v>206</v>
      </c>
    </row>
    <row r="16" spans="1:25" x14ac:dyDescent="0.25">
      <c r="A16" s="25">
        <v>398549</v>
      </c>
      <c r="B16" s="25" t="s">
        <v>207</v>
      </c>
      <c r="C16" s="25" t="s">
        <v>208</v>
      </c>
      <c r="D16" s="25" t="s">
        <v>209</v>
      </c>
      <c r="E16" s="25">
        <v>27</v>
      </c>
      <c r="F16" s="25">
        <v>91</v>
      </c>
      <c r="G16" s="25" t="s">
        <v>107</v>
      </c>
      <c r="H16" s="27">
        <v>0.33333333333333331</v>
      </c>
      <c r="I16" s="25" t="s">
        <v>107</v>
      </c>
      <c r="J16" s="27">
        <v>0.75</v>
      </c>
      <c r="K16" s="25"/>
      <c r="L16" s="25" t="s">
        <v>108</v>
      </c>
      <c r="M16" s="25" t="s">
        <v>210</v>
      </c>
      <c r="N16" s="25">
        <v>696</v>
      </c>
      <c r="O16" s="25" t="s">
        <v>211</v>
      </c>
      <c r="P16" s="25" t="s">
        <v>212</v>
      </c>
      <c r="Q16" s="25">
        <v>6</v>
      </c>
      <c r="R16" s="25" t="s">
        <v>213</v>
      </c>
      <c r="S16" s="25"/>
      <c r="T16" s="25"/>
      <c r="U16" s="25"/>
      <c r="V16" s="25"/>
      <c r="W16" s="25" t="s">
        <v>214</v>
      </c>
      <c r="X16" s="25" t="s">
        <v>122</v>
      </c>
      <c r="Y16" s="25" t="s">
        <v>215</v>
      </c>
    </row>
    <row r="17" spans="1:25" x14ac:dyDescent="0.25">
      <c r="A17" s="25">
        <v>398744</v>
      </c>
      <c r="B17" s="25" t="s">
        <v>216</v>
      </c>
      <c r="C17" s="25" t="s">
        <v>217</v>
      </c>
      <c r="D17" s="25" t="s">
        <v>218</v>
      </c>
      <c r="E17" s="25">
        <v>101</v>
      </c>
      <c r="F17" s="25">
        <v>6862</v>
      </c>
      <c r="G17" s="25" t="s">
        <v>107</v>
      </c>
      <c r="H17" s="27">
        <v>0.37152777777777773</v>
      </c>
      <c r="I17" s="25" t="s">
        <v>107</v>
      </c>
      <c r="J17" s="27">
        <v>0.93541666666666667</v>
      </c>
      <c r="K17" s="25" t="s">
        <v>219</v>
      </c>
      <c r="L17" s="25" t="s">
        <v>82</v>
      </c>
      <c r="M17" s="25" t="s">
        <v>128</v>
      </c>
      <c r="N17" s="25">
        <v>747078</v>
      </c>
      <c r="O17" s="25" t="s">
        <v>220</v>
      </c>
      <c r="P17" s="25" t="s">
        <v>221</v>
      </c>
      <c r="Q17" s="25">
        <v>0</v>
      </c>
      <c r="R17" s="25" t="s">
        <v>222</v>
      </c>
      <c r="S17" s="25" t="s">
        <v>133</v>
      </c>
      <c r="T17" s="25"/>
      <c r="U17" s="25"/>
      <c r="V17" s="25"/>
      <c r="W17" s="25" t="s">
        <v>223</v>
      </c>
      <c r="X17" s="25" t="s">
        <v>224</v>
      </c>
      <c r="Y17" s="25" t="s">
        <v>224</v>
      </c>
    </row>
    <row r="18" spans="1:25" x14ac:dyDescent="0.25">
      <c r="A18" s="25">
        <v>398264</v>
      </c>
      <c r="B18" s="25" t="s">
        <v>225</v>
      </c>
      <c r="C18" s="25" t="s">
        <v>226</v>
      </c>
      <c r="D18" s="25" t="s">
        <v>227</v>
      </c>
      <c r="E18" s="25">
        <v>104</v>
      </c>
      <c r="F18" s="25">
        <v>3289</v>
      </c>
      <c r="G18" s="25" t="s">
        <v>107</v>
      </c>
      <c r="H18" s="27">
        <v>0.47569444444444442</v>
      </c>
      <c r="I18" s="25" t="s">
        <v>126</v>
      </c>
      <c r="J18" s="27">
        <v>0.75624999999999998</v>
      </c>
      <c r="K18" s="25"/>
      <c r="L18" s="25" t="s">
        <v>108</v>
      </c>
      <c r="M18" s="25" t="s">
        <v>228</v>
      </c>
      <c r="N18" s="25">
        <v>9243899</v>
      </c>
      <c r="O18" s="25" t="s">
        <v>164</v>
      </c>
      <c r="P18" s="25" t="s">
        <v>229</v>
      </c>
      <c r="Q18" s="25">
        <v>6</v>
      </c>
      <c r="R18" s="25" t="s">
        <v>166</v>
      </c>
      <c r="S18" s="25"/>
      <c r="T18" s="25"/>
      <c r="U18" s="25"/>
      <c r="V18" s="25"/>
      <c r="W18" s="25" t="s">
        <v>230</v>
      </c>
      <c r="X18" s="25" t="s">
        <v>231</v>
      </c>
      <c r="Y18" s="25" t="s">
        <v>232</v>
      </c>
    </row>
    <row r="19" spans="1:25" x14ac:dyDescent="0.25">
      <c r="A19" s="25">
        <v>398518</v>
      </c>
      <c r="B19" s="25" t="s">
        <v>77</v>
      </c>
      <c r="C19" s="25" t="s">
        <v>233</v>
      </c>
      <c r="D19" s="25" t="s">
        <v>234</v>
      </c>
      <c r="E19" s="25">
        <v>155</v>
      </c>
      <c r="F19" s="25">
        <v>14308</v>
      </c>
      <c r="G19" s="25" t="s">
        <v>107</v>
      </c>
      <c r="H19" s="27">
        <v>0.52777777777777779</v>
      </c>
      <c r="I19" s="25" t="s">
        <v>107</v>
      </c>
      <c r="J19" s="27">
        <v>0.99305555555555547</v>
      </c>
      <c r="K19" s="25" t="s">
        <v>235</v>
      </c>
      <c r="L19" s="25" t="s">
        <v>82</v>
      </c>
      <c r="M19" s="25" t="s">
        <v>95</v>
      </c>
      <c r="N19" s="25">
        <v>9275115</v>
      </c>
      <c r="O19" s="25" t="s">
        <v>84</v>
      </c>
      <c r="P19" s="25" t="s">
        <v>236</v>
      </c>
      <c r="Q19" s="25">
        <v>0</v>
      </c>
      <c r="R19" s="25" t="s">
        <v>202</v>
      </c>
      <c r="S19" s="25"/>
      <c r="T19" s="25"/>
      <c r="U19" s="25" t="s">
        <v>237</v>
      </c>
      <c r="V19" s="25" t="s">
        <v>237</v>
      </c>
      <c r="W19" s="25" t="s">
        <v>238</v>
      </c>
      <c r="X19" s="25" t="s">
        <v>239</v>
      </c>
      <c r="Y19" s="25" t="s">
        <v>240</v>
      </c>
    </row>
    <row r="20" spans="1:25" x14ac:dyDescent="0.25">
      <c r="A20" s="25">
        <v>398654</v>
      </c>
      <c r="B20" s="25" t="s">
        <v>91</v>
      </c>
      <c r="C20" s="25" t="s">
        <v>241</v>
      </c>
      <c r="D20" s="25" t="s">
        <v>242</v>
      </c>
      <c r="E20" s="25">
        <v>53</v>
      </c>
      <c r="F20" s="25">
        <v>756</v>
      </c>
      <c r="G20" s="25" t="s">
        <v>107</v>
      </c>
      <c r="H20" s="27">
        <v>0.56527777777777777</v>
      </c>
      <c r="I20" s="25" t="s">
        <v>107</v>
      </c>
      <c r="J20" s="27">
        <v>0.66666666666666663</v>
      </c>
      <c r="K20" s="25"/>
      <c r="L20" s="25" t="s">
        <v>108</v>
      </c>
      <c r="M20" s="25" t="s">
        <v>243</v>
      </c>
      <c r="N20" s="25"/>
      <c r="O20" s="25" t="s">
        <v>96</v>
      </c>
      <c r="P20" s="25" t="s">
        <v>244</v>
      </c>
      <c r="Q20" s="25">
        <v>0</v>
      </c>
      <c r="R20" s="25" t="s">
        <v>245</v>
      </c>
      <c r="S20" s="25"/>
      <c r="T20" s="25"/>
      <c r="U20" s="25">
        <v>21011</v>
      </c>
      <c r="V20" s="25">
        <v>21011</v>
      </c>
      <c r="W20" s="25" t="s">
        <v>246</v>
      </c>
      <c r="X20" s="25" t="s">
        <v>247</v>
      </c>
      <c r="Y20" s="25" t="s">
        <v>248</v>
      </c>
    </row>
    <row r="21" spans="1:25" x14ac:dyDescent="0.25">
      <c r="A21" s="25">
        <v>398933</v>
      </c>
      <c r="B21" s="25" t="s">
        <v>103</v>
      </c>
      <c r="C21" s="25" t="s">
        <v>249</v>
      </c>
      <c r="D21" s="25" t="s">
        <v>250</v>
      </c>
      <c r="E21" s="25">
        <v>198</v>
      </c>
      <c r="F21" s="25">
        <v>32477</v>
      </c>
      <c r="G21" s="25" t="s">
        <v>107</v>
      </c>
      <c r="H21" s="27">
        <v>0.58333333333333337</v>
      </c>
      <c r="I21" s="25" t="s">
        <v>107</v>
      </c>
      <c r="J21" s="27">
        <v>0.65625</v>
      </c>
      <c r="K21" s="25"/>
      <c r="L21" s="25" t="s">
        <v>108</v>
      </c>
      <c r="M21" s="25" t="s">
        <v>251</v>
      </c>
      <c r="N21" s="25">
        <v>9417098</v>
      </c>
      <c r="O21" s="25" t="s">
        <v>252</v>
      </c>
      <c r="P21" s="25" t="s">
        <v>253</v>
      </c>
      <c r="Q21" s="25">
        <v>0</v>
      </c>
      <c r="R21" s="25" t="s">
        <v>254</v>
      </c>
      <c r="S21" s="25" t="s">
        <v>255</v>
      </c>
      <c r="T21" s="25"/>
      <c r="U21" s="25" t="s">
        <v>256</v>
      </c>
      <c r="V21" s="25" t="s">
        <v>256</v>
      </c>
      <c r="W21" s="25" t="s">
        <v>257</v>
      </c>
      <c r="X21" s="25" t="s">
        <v>117</v>
      </c>
      <c r="Y21" s="25" t="s">
        <v>258</v>
      </c>
    </row>
    <row r="22" spans="1:25" x14ac:dyDescent="0.25">
      <c r="A22" s="25">
        <v>398985</v>
      </c>
      <c r="B22" s="25" t="s">
        <v>259</v>
      </c>
      <c r="C22" s="25" t="s">
        <v>260</v>
      </c>
      <c r="D22" s="25" t="s">
        <v>261</v>
      </c>
      <c r="E22" s="25">
        <v>114</v>
      </c>
      <c r="F22" s="25">
        <v>4414</v>
      </c>
      <c r="G22" s="25" t="s">
        <v>107</v>
      </c>
      <c r="H22" s="27">
        <v>0.95416666666666661</v>
      </c>
      <c r="I22" s="25" t="s">
        <v>126</v>
      </c>
      <c r="J22" s="27">
        <v>0.54583333333333328</v>
      </c>
      <c r="K22" s="25"/>
      <c r="L22" s="25" t="s">
        <v>108</v>
      </c>
      <c r="M22" s="25" t="s">
        <v>262</v>
      </c>
      <c r="N22" s="25"/>
      <c r="O22" s="25" t="s">
        <v>263</v>
      </c>
      <c r="P22" s="25" t="s">
        <v>264</v>
      </c>
      <c r="Q22" s="25">
        <v>0</v>
      </c>
      <c r="R22" s="25" t="s">
        <v>265</v>
      </c>
      <c r="S22" s="25"/>
      <c r="T22" s="25"/>
      <c r="U22" s="25"/>
      <c r="V22" s="25"/>
      <c r="W22" s="25" t="s">
        <v>266</v>
      </c>
      <c r="X22" s="25" t="s">
        <v>122</v>
      </c>
      <c r="Y22" s="25" t="s">
        <v>188</v>
      </c>
    </row>
    <row r="23" spans="1:25" x14ac:dyDescent="0.25">
      <c r="A23" s="25">
        <v>398655</v>
      </c>
      <c r="B23" s="25" t="s">
        <v>77</v>
      </c>
      <c r="C23" s="25" t="s">
        <v>267</v>
      </c>
      <c r="D23" s="25" t="s">
        <v>268</v>
      </c>
      <c r="E23" s="25">
        <v>86</v>
      </c>
      <c r="F23" s="25">
        <v>2546</v>
      </c>
      <c r="G23" s="25" t="s">
        <v>126</v>
      </c>
      <c r="H23" s="27">
        <v>6.9444444444444447E-4</v>
      </c>
      <c r="I23" s="25" t="s">
        <v>126</v>
      </c>
      <c r="J23" s="27">
        <v>0.4993055555555555</v>
      </c>
      <c r="K23" s="25" t="s">
        <v>269</v>
      </c>
      <c r="L23" s="25" t="s">
        <v>82</v>
      </c>
      <c r="M23" s="25" t="s">
        <v>95</v>
      </c>
      <c r="N23" s="25">
        <v>9280718</v>
      </c>
      <c r="O23" s="25" t="s">
        <v>84</v>
      </c>
      <c r="P23" s="25" t="s">
        <v>270</v>
      </c>
      <c r="Q23" s="25">
        <v>0</v>
      </c>
      <c r="R23" s="25" t="s">
        <v>271</v>
      </c>
      <c r="S23" s="25"/>
      <c r="T23" s="25"/>
      <c r="U23" s="25" t="s">
        <v>272</v>
      </c>
      <c r="V23" s="25" t="s">
        <v>272</v>
      </c>
      <c r="W23" s="25" t="s">
        <v>273</v>
      </c>
      <c r="X23" s="25" t="s">
        <v>274</v>
      </c>
      <c r="Y23" s="25" t="s">
        <v>275</v>
      </c>
    </row>
    <row r="24" spans="1:25" x14ac:dyDescent="0.25">
      <c r="A24" s="25">
        <v>398304</v>
      </c>
      <c r="B24" s="25" t="s">
        <v>91</v>
      </c>
      <c r="C24" s="25" t="s">
        <v>276</v>
      </c>
      <c r="D24" s="25" t="s">
        <v>277</v>
      </c>
      <c r="E24" s="25">
        <v>69</v>
      </c>
      <c r="F24" s="25">
        <v>764</v>
      </c>
      <c r="G24" s="25" t="s">
        <v>126</v>
      </c>
      <c r="H24" s="27">
        <v>0.32222222222222224</v>
      </c>
      <c r="I24" s="25" t="s">
        <v>126</v>
      </c>
      <c r="J24" s="27">
        <v>0.69236111111111109</v>
      </c>
      <c r="K24" s="25" t="s">
        <v>278</v>
      </c>
      <c r="L24" s="25" t="s">
        <v>82</v>
      </c>
      <c r="M24" s="25" t="s">
        <v>279</v>
      </c>
      <c r="N24" s="25">
        <v>7030523</v>
      </c>
      <c r="O24" s="25" t="s">
        <v>96</v>
      </c>
      <c r="P24" s="25" t="s">
        <v>280</v>
      </c>
      <c r="Q24" s="25">
        <v>0</v>
      </c>
      <c r="R24" s="25" t="s">
        <v>213</v>
      </c>
      <c r="S24" s="25"/>
      <c r="T24" s="25"/>
      <c r="U24" s="25">
        <v>21001</v>
      </c>
      <c r="V24" s="25">
        <v>21001</v>
      </c>
      <c r="W24" s="25" t="s">
        <v>281</v>
      </c>
      <c r="X24" s="25" t="s">
        <v>282</v>
      </c>
      <c r="Y24" s="25" t="s">
        <v>283</v>
      </c>
    </row>
    <row r="25" spans="1:25" x14ac:dyDescent="0.25">
      <c r="A25" s="25">
        <v>398762</v>
      </c>
      <c r="B25" s="25" t="s">
        <v>259</v>
      </c>
      <c r="C25" s="25" t="s">
        <v>284</v>
      </c>
      <c r="D25" s="25" t="s">
        <v>285</v>
      </c>
      <c r="E25" s="25">
        <v>126</v>
      </c>
      <c r="F25" s="25">
        <v>6688</v>
      </c>
      <c r="G25" s="25" t="s">
        <v>126</v>
      </c>
      <c r="H25" s="27">
        <v>0.72499999999999998</v>
      </c>
      <c r="I25" s="25" t="s">
        <v>286</v>
      </c>
      <c r="J25" s="27">
        <v>0.70833333333333337</v>
      </c>
      <c r="K25" s="25"/>
      <c r="L25" s="25" t="s">
        <v>108</v>
      </c>
      <c r="M25" s="25" t="s">
        <v>262</v>
      </c>
      <c r="N25" s="25">
        <v>9229013</v>
      </c>
      <c r="O25" s="25" t="s">
        <v>263</v>
      </c>
      <c r="P25" s="25" t="s">
        <v>287</v>
      </c>
      <c r="Q25" s="25">
        <v>0</v>
      </c>
      <c r="R25" s="25" t="s">
        <v>288</v>
      </c>
      <c r="S25" s="25"/>
      <c r="T25" s="25"/>
      <c r="U25" s="25">
        <v>201</v>
      </c>
      <c r="V25" s="25">
        <v>201</v>
      </c>
      <c r="W25" s="25" t="s">
        <v>289</v>
      </c>
      <c r="X25" s="25" t="s">
        <v>290</v>
      </c>
      <c r="Y25" s="25" t="s">
        <v>291</v>
      </c>
    </row>
    <row r="26" spans="1:25" x14ac:dyDescent="0.25">
      <c r="A26" s="25">
        <v>398548</v>
      </c>
      <c r="B26" s="25" t="s">
        <v>91</v>
      </c>
      <c r="C26" s="25" t="s">
        <v>92</v>
      </c>
      <c r="D26" s="25" t="s">
        <v>93</v>
      </c>
      <c r="E26" s="25">
        <v>108</v>
      </c>
      <c r="F26" s="25">
        <v>5873</v>
      </c>
      <c r="G26" s="25" t="s">
        <v>126</v>
      </c>
      <c r="H26" s="27">
        <v>0.77430555555555547</v>
      </c>
      <c r="I26" s="25" t="s">
        <v>286</v>
      </c>
      <c r="J26" s="27">
        <v>0.21319444444444444</v>
      </c>
      <c r="K26" s="25" t="s">
        <v>292</v>
      </c>
      <c r="L26" s="25" t="s">
        <v>82</v>
      </c>
      <c r="M26" s="25" t="s">
        <v>95</v>
      </c>
      <c r="N26" s="25">
        <v>9002647</v>
      </c>
      <c r="O26" s="25" t="s">
        <v>96</v>
      </c>
      <c r="P26" s="25" t="s">
        <v>293</v>
      </c>
      <c r="Q26" s="25">
        <v>0</v>
      </c>
      <c r="R26" s="25" t="s">
        <v>294</v>
      </c>
      <c r="S26" s="25"/>
      <c r="T26" s="25"/>
      <c r="U26" s="25" t="s">
        <v>99</v>
      </c>
      <c r="V26" s="25" t="s">
        <v>99</v>
      </c>
      <c r="W26" s="25" t="s">
        <v>100</v>
      </c>
      <c r="X26" s="25" t="s">
        <v>295</v>
      </c>
      <c r="Y26" s="25" t="s">
        <v>102</v>
      </c>
    </row>
    <row r="27" spans="1:25" x14ac:dyDescent="0.25">
      <c r="A27" s="25">
        <v>398574</v>
      </c>
      <c r="B27" s="25" t="s">
        <v>137</v>
      </c>
      <c r="C27" s="25" t="s">
        <v>296</v>
      </c>
      <c r="D27" s="25" t="s">
        <v>297</v>
      </c>
      <c r="E27" s="25">
        <v>26</v>
      </c>
      <c r="F27" s="25">
        <v>265</v>
      </c>
      <c r="G27" s="25" t="s">
        <v>286</v>
      </c>
      <c r="H27" s="27">
        <v>0.31875000000000003</v>
      </c>
      <c r="I27" s="25" t="s">
        <v>286</v>
      </c>
      <c r="J27" s="27">
        <v>0.85763888888888884</v>
      </c>
      <c r="K27" s="25" t="s">
        <v>298</v>
      </c>
      <c r="L27" s="25" t="s">
        <v>82</v>
      </c>
      <c r="M27" s="25" t="s">
        <v>299</v>
      </c>
      <c r="N27" s="25" t="s">
        <v>300</v>
      </c>
      <c r="O27" s="25" t="s">
        <v>301</v>
      </c>
      <c r="P27" s="25" t="s">
        <v>302</v>
      </c>
      <c r="Q27" s="25">
        <v>0</v>
      </c>
      <c r="R27" s="25" t="s">
        <v>213</v>
      </c>
      <c r="S27" s="25"/>
      <c r="T27" s="25"/>
      <c r="U27" s="25"/>
      <c r="V27" s="25"/>
      <c r="W27" s="25" t="s">
        <v>303</v>
      </c>
      <c r="X27" s="25" t="s">
        <v>304</v>
      </c>
      <c r="Y27" s="25" t="s">
        <v>304</v>
      </c>
    </row>
    <row r="28" spans="1:25" x14ac:dyDescent="0.25">
      <c r="A28" s="25">
        <v>398901</v>
      </c>
      <c r="B28" s="25" t="s">
        <v>145</v>
      </c>
      <c r="C28" s="25" t="s">
        <v>305</v>
      </c>
      <c r="D28" s="25" t="s">
        <v>306</v>
      </c>
      <c r="E28" s="25">
        <v>69</v>
      </c>
      <c r="F28" s="25">
        <v>1338</v>
      </c>
      <c r="G28" s="25" t="s">
        <v>286</v>
      </c>
      <c r="H28" s="27">
        <v>0.31875000000000003</v>
      </c>
      <c r="I28" s="25" t="s">
        <v>286</v>
      </c>
      <c r="J28" s="27">
        <v>0.85763888888888884</v>
      </c>
      <c r="K28" s="25" t="s">
        <v>298</v>
      </c>
      <c r="L28" s="25" t="s">
        <v>82</v>
      </c>
      <c r="M28" s="25" t="s">
        <v>299</v>
      </c>
      <c r="N28" s="25" t="s">
        <v>307</v>
      </c>
      <c r="O28" s="25" t="s">
        <v>301</v>
      </c>
      <c r="P28" s="25" t="s">
        <v>308</v>
      </c>
      <c r="Q28" s="25">
        <v>0</v>
      </c>
      <c r="R28" s="25" t="s">
        <v>176</v>
      </c>
      <c r="S28" s="25"/>
      <c r="T28" s="25"/>
      <c r="U28" s="25"/>
      <c r="V28" s="25"/>
      <c r="W28" s="25"/>
      <c r="X28" s="25" t="s">
        <v>304</v>
      </c>
      <c r="Y28" s="25" t="s">
        <v>304</v>
      </c>
    </row>
    <row r="29" spans="1:25" x14ac:dyDescent="0.25">
      <c r="A29" s="25">
        <v>399084</v>
      </c>
      <c r="B29" s="25" t="s">
        <v>91</v>
      </c>
      <c r="C29" s="25" t="s">
        <v>309</v>
      </c>
      <c r="D29" s="25" t="s">
        <v>310</v>
      </c>
      <c r="E29" s="25">
        <v>71</v>
      </c>
      <c r="F29" s="25">
        <v>1050</v>
      </c>
      <c r="G29" s="25" t="s">
        <v>286</v>
      </c>
      <c r="H29" s="27">
        <v>0.55208333333333337</v>
      </c>
      <c r="I29" s="25" t="s">
        <v>311</v>
      </c>
      <c r="J29" s="27">
        <v>0.95486111111111116</v>
      </c>
      <c r="K29" s="25"/>
      <c r="L29" s="25" t="s">
        <v>108</v>
      </c>
      <c r="M29" s="25" t="s">
        <v>243</v>
      </c>
      <c r="N29" s="25">
        <v>8132055</v>
      </c>
      <c r="O29" s="25" t="s">
        <v>301</v>
      </c>
      <c r="P29" s="25" t="s">
        <v>312</v>
      </c>
      <c r="Q29" s="25">
        <v>0</v>
      </c>
      <c r="R29" s="25" t="s">
        <v>313</v>
      </c>
      <c r="S29" s="25" t="s">
        <v>314</v>
      </c>
      <c r="T29" s="25"/>
      <c r="U29" s="25">
        <v>21011</v>
      </c>
      <c r="V29" s="25">
        <v>21021</v>
      </c>
      <c r="W29" s="25" t="s">
        <v>315</v>
      </c>
      <c r="X29" s="25" t="s">
        <v>316</v>
      </c>
      <c r="Y29" s="25" t="s">
        <v>188</v>
      </c>
    </row>
    <row r="30" spans="1:25" x14ac:dyDescent="0.25">
      <c r="A30" s="25">
        <v>399175</v>
      </c>
      <c r="B30" s="25" t="s">
        <v>259</v>
      </c>
      <c r="C30" s="25" t="s">
        <v>260</v>
      </c>
      <c r="D30" s="25" t="s">
        <v>261</v>
      </c>
      <c r="E30" s="25">
        <v>114</v>
      </c>
      <c r="F30" s="25">
        <v>4414</v>
      </c>
      <c r="G30" s="25" t="s">
        <v>286</v>
      </c>
      <c r="H30" s="27">
        <v>0.91666666666666663</v>
      </c>
      <c r="I30" s="25" t="s">
        <v>317</v>
      </c>
      <c r="J30" s="27">
        <v>0.72569444444444453</v>
      </c>
      <c r="K30" s="25"/>
      <c r="L30" s="25" t="s">
        <v>108</v>
      </c>
      <c r="M30" s="25" t="s">
        <v>262</v>
      </c>
      <c r="N30" s="25"/>
      <c r="O30" s="25" t="s">
        <v>263</v>
      </c>
      <c r="P30" s="25" t="s">
        <v>318</v>
      </c>
      <c r="Q30" s="25">
        <v>0</v>
      </c>
      <c r="R30" s="25" t="s">
        <v>319</v>
      </c>
      <c r="S30" s="25"/>
      <c r="T30" s="25"/>
      <c r="U30" s="25">
        <v>82</v>
      </c>
      <c r="V30" s="25">
        <v>82</v>
      </c>
      <c r="W30" s="25" t="s">
        <v>266</v>
      </c>
      <c r="X30" s="25" t="s">
        <v>188</v>
      </c>
      <c r="Y30" s="25" t="s">
        <v>188</v>
      </c>
    </row>
    <row r="31" spans="1:25" x14ac:dyDescent="0.25">
      <c r="A31" s="25">
        <v>399076</v>
      </c>
      <c r="B31" s="25" t="s">
        <v>91</v>
      </c>
      <c r="C31" s="25" t="s">
        <v>320</v>
      </c>
      <c r="D31" s="25" t="s">
        <v>321</v>
      </c>
      <c r="E31" s="25">
        <v>42</v>
      </c>
      <c r="F31" s="25">
        <v>380</v>
      </c>
      <c r="G31" s="25" t="s">
        <v>322</v>
      </c>
      <c r="H31" s="27">
        <v>0.25</v>
      </c>
      <c r="I31" s="25" t="s">
        <v>322</v>
      </c>
      <c r="J31" s="27">
        <v>0.78055555555555556</v>
      </c>
      <c r="K31" s="25"/>
      <c r="L31" s="25" t="s">
        <v>108</v>
      </c>
      <c r="M31" s="25" t="s">
        <v>323</v>
      </c>
      <c r="N31" s="25">
        <v>7321960</v>
      </c>
      <c r="O31" s="25" t="s">
        <v>211</v>
      </c>
      <c r="P31" s="25" t="s">
        <v>324</v>
      </c>
      <c r="Q31" s="25">
        <v>0</v>
      </c>
      <c r="R31" s="25" t="s">
        <v>176</v>
      </c>
      <c r="S31" s="25" t="s">
        <v>325</v>
      </c>
      <c r="T31" s="25"/>
      <c r="U31" s="25"/>
      <c r="V31" s="25"/>
      <c r="W31" s="25" t="s">
        <v>326</v>
      </c>
      <c r="X31" s="25" t="s">
        <v>188</v>
      </c>
      <c r="Y31" s="25" t="s">
        <v>122</v>
      </c>
    </row>
    <row r="32" spans="1:25" x14ac:dyDescent="0.25">
      <c r="A32" s="25">
        <v>399245</v>
      </c>
      <c r="B32" s="25" t="s">
        <v>327</v>
      </c>
      <c r="C32" s="25" t="s">
        <v>328</v>
      </c>
      <c r="D32" s="25" t="s">
        <v>329</v>
      </c>
      <c r="E32" s="25">
        <v>11</v>
      </c>
      <c r="F32" s="25">
        <v>15</v>
      </c>
      <c r="G32" s="25" t="s">
        <v>322</v>
      </c>
      <c r="H32" s="27">
        <v>0.27083333333333331</v>
      </c>
      <c r="I32" s="25" t="s">
        <v>322</v>
      </c>
      <c r="J32" s="27">
        <v>0.375</v>
      </c>
      <c r="K32" s="25"/>
      <c r="L32" s="25" t="s">
        <v>108</v>
      </c>
      <c r="M32" s="25" t="s">
        <v>330</v>
      </c>
      <c r="N32" s="25" t="s">
        <v>328</v>
      </c>
      <c r="O32" s="25" t="s">
        <v>252</v>
      </c>
      <c r="P32" s="25" t="s">
        <v>331</v>
      </c>
      <c r="Q32" s="25">
        <v>0</v>
      </c>
      <c r="R32" s="25" t="s">
        <v>332</v>
      </c>
      <c r="S32" s="25"/>
      <c r="T32" s="25"/>
      <c r="U32" s="25"/>
      <c r="V32" s="25"/>
      <c r="W32" s="25" t="s">
        <v>333</v>
      </c>
      <c r="X32" s="25" t="s">
        <v>283</v>
      </c>
      <c r="Y32" s="25" t="s">
        <v>283</v>
      </c>
    </row>
    <row r="33" spans="1:25" x14ac:dyDescent="0.25">
      <c r="A33" s="25">
        <v>399237</v>
      </c>
      <c r="B33" s="25" t="s">
        <v>207</v>
      </c>
      <c r="C33" s="25" t="s">
        <v>334</v>
      </c>
      <c r="D33" s="25" t="s">
        <v>335</v>
      </c>
      <c r="E33" s="25">
        <v>29</v>
      </c>
      <c r="F33" s="25">
        <v>120</v>
      </c>
      <c r="G33" s="25" t="s">
        <v>317</v>
      </c>
      <c r="H33" s="27">
        <v>0.16666666666666666</v>
      </c>
      <c r="I33" s="25" t="s">
        <v>336</v>
      </c>
      <c r="J33" s="27">
        <v>0.83333333333333337</v>
      </c>
      <c r="K33" s="25"/>
      <c r="L33" s="25" t="s">
        <v>108</v>
      </c>
      <c r="M33" s="25" t="s">
        <v>210</v>
      </c>
      <c r="N33" s="25"/>
      <c r="O33" s="25" t="s">
        <v>252</v>
      </c>
      <c r="P33" s="25" t="s">
        <v>337</v>
      </c>
      <c r="Q33" s="25">
        <v>6</v>
      </c>
      <c r="R33" s="25" t="s">
        <v>338</v>
      </c>
      <c r="S33" s="25"/>
      <c r="T33" s="25"/>
      <c r="U33" s="25"/>
      <c r="V33" s="25"/>
      <c r="W33" s="25"/>
      <c r="X33" s="25" t="s">
        <v>122</v>
      </c>
      <c r="Y33" s="25" t="s">
        <v>291</v>
      </c>
    </row>
    <row r="34" spans="1:25" x14ac:dyDescent="0.25">
      <c r="A34" s="25">
        <v>399403</v>
      </c>
      <c r="B34" s="25" t="s">
        <v>327</v>
      </c>
      <c r="C34" s="25" t="s">
        <v>339</v>
      </c>
      <c r="D34" s="25" t="s">
        <v>339</v>
      </c>
      <c r="E34" s="25">
        <v>10</v>
      </c>
      <c r="F34" s="25">
        <v>7</v>
      </c>
      <c r="G34" s="25" t="s">
        <v>317</v>
      </c>
      <c r="H34" s="27">
        <v>0.29166666666666669</v>
      </c>
      <c r="I34" s="25" t="s">
        <v>317</v>
      </c>
      <c r="J34" s="27">
        <v>0.45833333333333331</v>
      </c>
      <c r="K34" s="25"/>
      <c r="L34" s="25" t="s">
        <v>108</v>
      </c>
      <c r="M34" s="25" t="s">
        <v>330</v>
      </c>
      <c r="N34" s="25" t="s">
        <v>340</v>
      </c>
      <c r="O34" s="25" t="s">
        <v>252</v>
      </c>
      <c r="P34" s="25" t="s">
        <v>341</v>
      </c>
      <c r="Q34" s="25">
        <v>1.22</v>
      </c>
      <c r="R34" s="25" t="s">
        <v>332</v>
      </c>
      <c r="S34" s="25"/>
      <c r="T34" s="25"/>
      <c r="U34" s="25"/>
      <c r="V34" s="25"/>
      <c r="W34" s="25" t="s">
        <v>342</v>
      </c>
      <c r="X34" s="25" t="s">
        <v>283</v>
      </c>
      <c r="Y34" s="25" t="s">
        <v>283</v>
      </c>
    </row>
    <row r="35" spans="1:25" x14ac:dyDescent="0.25">
      <c r="A35" s="25">
        <v>399236</v>
      </c>
      <c r="B35" s="25" t="s">
        <v>103</v>
      </c>
      <c r="C35" s="25" t="s">
        <v>104</v>
      </c>
      <c r="D35" s="25" t="s">
        <v>105</v>
      </c>
      <c r="E35" s="25">
        <v>292</v>
      </c>
      <c r="F35" s="25">
        <v>85942</v>
      </c>
      <c r="G35" s="25" t="s">
        <v>317</v>
      </c>
      <c r="H35" s="27">
        <v>0.2951388888888889</v>
      </c>
      <c r="I35" s="25" t="s">
        <v>343</v>
      </c>
      <c r="J35" s="27">
        <v>0.64236111111111105</v>
      </c>
      <c r="K35" s="25"/>
      <c r="L35" s="25" t="s">
        <v>108</v>
      </c>
      <c r="M35" s="25" t="s">
        <v>109</v>
      </c>
      <c r="N35" s="25">
        <v>9224726</v>
      </c>
      <c r="O35" s="25" t="s">
        <v>110</v>
      </c>
      <c r="P35" s="25" t="s">
        <v>344</v>
      </c>
      <c r="Q35" s="25">
        <v>0</v>
      </c>
      <c r="R35" s="25" t="s">
        <v>345</v>
      </c>
      <c r="S35" s="25"/>
      <c r="T35" s="25" t="s">
        <v>113</v>
      </c>
      <c r="U35" s="25" t="s">
        <v>346</v>
      </c>
      <c r="V35" s="25" t="s">
        <v>346</v>
      </c>
      <c r="W35" s="25" t="s">
        <v>115</v>
      </c>
      <c r="X35" s="25" t="s">
        <v>116</v>
      </c>
      <c r="Y35" s="25" t="s">
        <v>116</v>
      </c>
    </row>
    <row r="36" spans="1:25" x14ac:dyDescent="0.25">
      <c r="A36" s="25">
        <v>399063</v>
      </c>
      <c r="B36" s="25" t="s">
        <v>103</v>
      </c>
      <c r="C36" s="25" t="s">
        <v>347</v>
      </c>
      <c r="D36" s="25" t="s">
        <v>348</v>
      </c>
      <c r="E36" s="25">
        <v>294</v>
      </c>
      <c r="F36" s="25">
        <v>90090</v>
      </c>
      <c r="G36" s="25" t="s">
        <v>317</v>
      </c>
      <c r="H36" s="27">
        <v>0.32083333333333336</v>
      </c>
      <c r="I36" s="25" t="s">
        <v>336</v>
      </c>
      <c r="J36" s="27">
        <v>0.71388888888888891</v>
      </c>
      <c r="K36" s="25"/>
      <c r="L36" s="25" t="s">
        <v>108</v>
      </c>
      <c r="M36" s="25" t="s">
        <v>349</v>
      </c>
      <c r="N36" s="25"/>
      <c r="O36" s="25" t="s">
        <v>350</v>
      </c>
      <c r="P36" s="25" t="s">
        <v>351</v>
      </c>
      <c r="Q36" s="25">
        <v>0</v>
      </c>
      <c r="R36" s="25" t="s">
        <v>352</v>
      </c>
      <c r="S36" s="25"/>
      <c r="T36" s="25"/>
      <c r="U36" s="25">
        <v>22813</v>
      </c>
      <c r="V36" s="25">
        <v>22813</v>
      </c>
      <c r="W36" s="25"/>
      <c r="X36" s="25" t="s">
        <v>116</v>
      </c>
      <c r="Y36" s="25" t="s">
        <v>116</v>
      </c>
    </row>
    <row r="37" spans="1:25" x14ac:dyDescent="0.25">
      <c r="A37" s="25">
        <v>399065</v>
      </c>
      <c r="B37" s="25" t="s">
        <v>103</v>
      </c>
      <c r="C37" s="25" t="s">
        <v>353</v>
      </c>
      <c r="D37" s="25" t="s">
        <v>354</v>
      </c>
      <c r="E37" s="25">
        <v>311</v>
      </c>
      <c r="F37" s="25">
        <v>138193</v>
      </c>
      <c r="G37" s="25" t="s">
        <v>317</v>
      </c>
      <c r="H37" s="27">
        <v>0.34583333333333338</v>
      </c>
      <c r="I37" s="25" t="s">
        <v>336</v>
      </c>
      <c r="J37" s="27">
        <v>0.70763888888888893</v>
      </c>
      <c r="K37" s="25"/>
      <c r="L37" s="25" t="s">
        <v>108</v>
      </c>
      <c r="M37" s="25" t="s">
        <v>349</v>
      </c>
      <c r="N37" s="25">
        <v>9167227</v>
      </c>
      <c r="O37" s="25" t="s">
        <v>355</v>
      </c>
      <c r="P37" s="25" t="s">
        <v>356</v>
      </c>
      <c r="Q37" s="25">
        <v>9.1199999999999992</v>
      </c>
      <c r="R37" s="25" t="s">
        <v>352</v>
      </c>
      <c r="S37" s="25"/>
      <c r="T37" s="25" t="s">
        <v>357</v>
      </c>
      <c r="U37" s="25">
        <v>21019</v>
      </c>
      <c r="V37" s="25">
        <v>21019</v>
      </c>
      <c r="W37" s="25" t="s">
        <v>358</v>
      </c>
      <c r="X37" s="25" t="s">
        <v>116</v>
      </c>
      <c r="Y37" s="25" t="s">
        <v>116</v>
      </c>
    </row>
    <row r="38" spans="1:25" x14ac:dyDescent="0.25">
      <c r="A38" s="25">
        <v>399467</v>
      </c>
      <c r="B38" s="25" t="s">
        <v>359</v>
      </c>
      <c r="C38" s="25" t="s">
        <v>360</v>
      </c>
      <c r="D38" s="25" t="s">
        <v>361</v>
      </c>
      <c r="E38" s="25">
        <v>28</v>
      </c>
      <c r="F38" s="25">
        <v>100</v>
      </c>
      <c r="G38" s="25" t="s">
        <v>317</v>
      </c>
      <c r="H38" s="27">
        <v>0.58333333333333337</v>
      </c>
      <c r="I38" s="25" t="s">
        <v>336</v>
      </c>
      <c r="J38" s="27">
        <v>0.83333333333333337</v>
      </c>
      <c r="K38" s="25"/>
      <c r="L38" s="25" t="s">
        <v>108</v>
      </c>
      <c r="M38" s="25" t="s">
        <v>330</v>
      </c>
      <c r="N38" s="25">
        <v>2401</v>
      </c>
      <c r="O38" s="25" t="s">
        <v>252</v>
      </c>
      <c r="P38" s="25" t="s">
        <v>362</v>
      </c>
      <c r="Q38" s="25">
        <v>2.74</v>
      </c>
      <c r="R38" s="25" t="s">
        <v>363</v>
      </c>
      <c r="S38" s="25"/>
      <c r="T38" s="25"/>
      <c r="U38" s="25"/>
      <c r="V38" s="25"/>
      <c r="W38" s="25" t="s">
        <v>364</v>
      </c>
      <c r="X38" s="25" t="s">
        <v>116</v>
      </c>
      <c r="Y38" s="25" t="s">
        <v>116</v>
      </c>
    </row>
    <row r="39" spans="1:25" x14ac:dyDescent="0.25">
      <c r="A39" s="25">
        <v>399360</v>
      </c>
      <c r="B39" s="25" t="s">
        <v>137</v>
      </c>
      <c r="C39" s="25" t="s">
        <v>365</v>
      </c>
      <c r="D39" s="25" t="s">
        <v>366</v>
      </c>
      <c r="E39" s="25">
        <v>28</v>
      </c>
      <c r="F39" s="25">
        <v>284</v>
      </c>
      <c r="G39" s="25" t="s">
        <v>317</v>
      </c>
      <c r="H39" s="27">
        <v>0.6694444444444444</v>
      </c>
      <c r="I39" s="25" t="s">
        <v>336</v>
      </c>
      <c r="J39" s="27">
        <v>6.458333333333334E-2</v>
      </c>
      <c r="K39" s="25"/>
      <c r="L39" s="25" t="s">
        <v>108</v>
      </c>
      <c r="M39" s="25" t="s">
        <v>140</v>
      </c>
      <c r="N39" s="25"/>
      <c r="O39" s="25" t="s">
        <v>355</v>
      </c>
      <c r="P39" s="25" t="s">
        <v>367</v>
      </c>
      <c r="Q39" s="25">
        <v>0</v>
      </c>
      <c r="R39" s="25" t="s">
        <v>368</v>
      </c>
      <c r="S39" s="25"/>
      <c r="T39" s="25"/>
      <c r="U39" s="25"/>
      <c r="V39" s="25"/>
      <c r="W39" s="25" t="s">
        <v>369</v>
      </c>
      <c r="X39" s="25" t="s">
        <v>117</v>
      </c>
      <c r="Y39" s="25" t="s">
        <v>117</v>
      </c>
    </row>
    <row r="40" spans="1:25" x14ac:dyDescent="0.25">
      <c r="A40" s="25">
        <v>399361</v>
      </c>
      <c r="B40" s="25" t="s">
        <v>145</v>
      </c>
      <c r="C40" s="25" t="s">
        <v>370</v>
      </c>
      <c r="D40" s="25" t="s">
        <v>371</v>
      </c>
      <c r="E40" s="25">
        <v>84</v>
      </c>
      <c r="F40" s="25">
        <v>2655</v>
      </c>
      <c r="G40" s="25" t="s">
        <v>317</v>
      </c>
      <c r="H40" s="27">
        <v>0.6694444444444444</v>
      </c>
      <c r="I40" s="25" t="s">
        <v>336</v>
      </c>
      <c r="J40" s="27">
        <v>6.458333333333334E-2</v>
      </c>
      <c r="K40" s="25"/>
      <c r="L40" s="25" t="s">
        <v>108</v>
      </c>
      <c r="M40" s="25" t="s">
        <v>140</v>
      </c>
      <c r="N40" s="25"/>
      <c r="O40" s="25" t="s">
        <v>355</v>
      </c>
      <c r="P40" s="25" t="s">
        <v>372</v>
      </c>
      <c r="Q40" s="25">
        <v>0</v>
      </c>
      <c r="R40" s="25" t="s">
        <v>373</v>
      </c>
      <c r="S40" s="25"/>
      <c r="T40" s="25"/>
      <c r="U40" s="25"/>
      <c r="V40" s="25"/>
      <c r="W40" s="25" t="s">
        <v>374</v>
      </c>
      <c r="X40" s="25" t="s">
        <v>117</v>
      </c>
      <c r="Y40" s="25" t="s">
        <v>117</v>
      </c>
    </row>
    <row r="41" spans="1:25" x14ac:dyDescent="0.25">
      <c r="A41" s="25">
        <v>399328</v>
      </c>
      <c r="B41" s="25" t="s">
        <v>259</v>
      </c>
      <c r="C41" s="25" t="s">
        <v>375</v>
      </c>
      <c r="D41" s="25" t="s">
        <v>376</v>
      </c>
      <c r="E41" s="25">
        <v>99</v>
      </c>
      <c r="F41" s="25">
        <v>4224</v>
      </c>
      <c r="G41" s="25" t="s">
        <v>317</v>
      </c>
      <c r="H41" s="27">
        <v>0.81597222222222221</v>
      </c>
      <c r="I41" s="25" t="s">
        <v>336</v>
      </c>
      <c r="J41" s="27">
        <v>0.66319444444444442</v>
      </c>
      <c r="K41" s="25"/>
      <c r="L41" s="25" t="s">
        <v>108</v>
      </c>
      <c r="M41" s="25" t="s">
        <v>262</v>
      </c>
      <c r="N41" s="25">
        <v>9355135</v>
      </c>
      <c r="O41" s="25" t="s">
        <v>263</v>
      </c>
      <c r="P41" s="25" t="s">
        <v>377</v>
      </c>
      <c r="Q41" s="25">
        <v>0</v>
      </c>
      <c r="R41" s="25" t="s">
        <v>378</v>
      </c>
      <c r="S41" s="25"/>
      <c r="T41" s="25"/>
      <c r="U41" s="28">
        <v>44275</v>
      </c>
      <c r="V41" s="28">
        <v>44275</v>
      </c>
      <c r="W41" s="25"/>
      <c r="X41" s="25" t="s">
        <v>291</v>
      </c>
      <c r="Y41" s="25" t="s">
        <v>247</v>
      </c>
    </row>
    <row r="42" spans="1:25" x14ac:dyDescent="0.25">
      <c r="A42" s="25">
        <v>399352</v>
      </c>
      <c r="B42" s="25" t="s">
        <v>137</v>
      </c>
      <c r="C42" s="25" t="s">
        <v>138</v>
      </c>
      <c r="D42" s="25" t="s">
        <v>139</v>
      </c>
      <c r="E42" s="25">
        <v>28</v>
      </c>
      <c r="F42" s="25">
        <v>284</v>
      </c>
      <c r="G42" s="25" t="s">
        <v>336</v>
      </c>
      <c r="H42" s="27">
        <v>0.23333333333333331</v>
      </c>
      <c r="I42" s="25" t="s">
        <v>311</v>
      </c>
      <c r="J42" s="27">
        <v>0.77430555555555547</v>
      </c>
      <c r="K42" s="25"/>
      <c r="L42" s="25" t="s">
        <v>108</v>
      </c>
      <c r="M42" s="25" t="s">
        <v>140</v>
      </c>
      <c r="N42" s="25"/>
      <c r="O42" s="25" t="s">
        <v>252</v>
      </c>
      <c r="P42" s="25" t="s">
        <v>379</v>
      </c>
      <c r="Q42" s="25">
        <v>0</v>
      </c>
      <c r="R42" s="25" t="s">
        <v>338</v>
      </c>
      <c r="S42" s="25"/>
      <c r="T42" s="25"/>
      <c r="U42" s="25"/>
      <c r="V42" s="25"/>
      <c r="W42" s="25" t="s">
        <v>144</v>
      </c>
      <c r="X42" s="25" t="s">
        <v>117</v>
      </c>
      <c r="Y42" s="25" t="s">
        <v>117</v>
      </c>
    </row>
    <row r="43" spans="1:25" x14ac:dyDescent="0.25">
      <c r="A43" s="25">
        <v>399353</v>
      </c>
      <c r="B43" s="25" t="s">
        <v>145</v>
      </c>
      <c r="C43" s="25" t="s">
        <v>380</v>
      </c>
      <c r="D43" s="25" t="s">
        <v>381</v>
      </c>
      <c r="E43" s="25">
        <v>87</v>
      </c>
      <c r="F43" s="25">
        <v>2391</v>
      </c>
      <c r="G43" s="25" t="s">
        <v>336</v>
      </c>
      <c r="H43" s="27">
        <v>0.23333333333333331</v>
      </c>
      <c r="I43" s="25" t="s">
        <v>311</v>
      </c>
      <c r="J43" s="27">
        <v>0.77430555555555547</v>
      </c>
      <c r="K43" s="25"/>
      <c r="L43" s="25" t="s">
        <v>108</v>
      </c>
      <c r="M43" s="25" t="s">
        <v>140</v>
      </c>
      <c r="N43" s="25"/>
      <c r="O43" s="25" t="s">
        <v>252</v>
      </c>
      <c r="P43" s="25" t="s">
        <v>382</v>
      </c>
      <c r="Q43" s="25">
        <v>0</v>
      </c>
      <c r="R43" s="25" t="s">
        <v>383</v>
      </c>
      <c r="S43" s="25"/>
      <c r="T43" s="25"/>
      <c r="U43" s="25"/>
      <c r="V43" s="25"/>
      <c r="W43" s="25" t="s">
        <v>384</v>
      </c>
      <c r="X43" s="25" t="s">
        <v>117</v>
      </c>
      <c r="Y43" s="25" t="s">
        <v>117</v>
      </c>
    </row>
    <row r="44" spans="1:25" x14ac:dyDescent="0.25">
      <c r="A44" s="25">
        <v>399444</v>
      </c>
      <c r="B44" s="25" t="s">
        <v>91</v>
      </c>
      <c r="C44" s="25" t="s">
        <v>320</v>
      </c>
      <c r="D44" s="25" t="s">
        <v>321</v>
      </c>
      <c r="E44" s="25">
        <v>42</v>
      </c>
      <c r="F44" s="25">
        <v>380</v>
      </c>
      <c r="G44" s="25" t="s">
        <v>336</v>
      </c>
      <c r="H44" s="27">
        <v>0.2590277777777778</v>
      </c>
      <c r="I44" s="25" t="s">
        <v>336</v>
      </c>
      <c r="J44" s="27">
        <v>0.84375</v>
      </c>
      <c r="K44" s="25"/>
      <c r="L44" s="25" t="s">
        <v>108</v>
      </c>
      <c r="M44" s="25" t="s">
        <v>323</v>
      </c>
      <c r="N44" s="25">
        <v>7321960</v>
      </c>
      <c r="O44" s="25" t="s">
        <v>211</v>
      </c>
      <c r="P44" s="25" t="s">
        <v>385</v>
      </c>
      <c r="Q44" s="25">
        <v>0</v>
      </c>
      <c r="R44" s="25" t="s">
        <v>176</v>
      </c>
      <c r="S44" s="25" t="s">
        <v>325</v>
      </c>
      <c r="T44" s="25"/>
      <c r="U44" s="25"/>
      <c r="V44" s="25"/>
      <c r="W44" s="25" t="s">
        <v>326</v>
      </c>
      <c r="X44" s="25" t="s">
        <v>122</v>
      </c>
      <c r="Y44" s="25" t="s">
        <v>386</v>
      </c>
    </row>
    <row r="45" spans="1:25" x14ac:dyDescent="0.25">
      <c r="A45" s="25">
        <v>399397</v>
      </c>
      <c r="B45" s="25" t="s">
        <v>103</v>
      </c>
      <c r="C45" s="25" t="s">
        <v>387</v>
      </c>
      <c r="D45" s="25" t="s">
        <v>388</v>
      </c>
      <c r="E45" s="25">
        <v>279</v>
      </c>
      <c r="F45" s="25">
        <v>73817</v>
      </c>
      <c r="G45" s="25" t="s">
        <v>336</v>
      </c>
      <c r="H45" s="27">
        <v>0.33333333333333331</v>
      </c>
      <c r="I45" s="25" t="s">
        <v>311</v>
      </c>
      <c r="J45" s="27">
        <v>0.7270833333333333</v>
      </c>
      <c r="K45" s="25"/>
      <c r="L45" s="25" t="s">
        <v>108</v>
      </c>
      <c r="M45" s="25" t="s">
        <v>349</v>
      </c>
      <c r="N45" s="25">
        <v>9102978</v>
      </c>
      <c r="O45" s="25" t="s">
        <v>355</v>
      </c>
      <c r="P45" s="25" t="s">
        <v>389</v>
      </c>
      <c r="Q45" s="25">
        <v>7.8</v>
      </c>
      <c r="R45" s="25" t="s">
        <v>352</v>
      </c>
      <c r="S45" s="25"/>
      <c r="T45" s="25" t="s">
        <v>357</v>
      </c>
      <c r="U45" s="25">
        <v>14287</v>
      </c>
      <c r="V45" s="25">
        <v>14287</v>
      </c>
      <c r="W45" s="25" t="s">
        <v>390</v>
      </c>
      <c r="X45" s="25" t="s">
        <v>391</v>
      </c>
      <c r="Y45" s="25" t="s">
        <v>122</v>
      </c>
    </row>
    <row r="46" spans="1:25" x14ac:dyDescent="0.25">
      <c r="A46" s="25">
        <v>399479</v>
      </c>
      <c r="B46" s="25" t="s">
        <v>392</v>
      </c>
      <c r="C46" s="25" t="s">
        <v>393</v>
      </c>
      <c r="D46" s="25" t="s">
        <v>393</v>
      </c>
      <c r="E46" s="25">
        <v>20</v>
      </c>
      <c r="F46" s="25">
        <v>30</v>
      </c>
      <c r="G46" s="25" t="s">
        <v>336</v>
      </c>
      <c r="H46" s="27">
        <v>0.66666666666666663</v>
      </c>
      <c r="I46" s="25" t="s">
        <v>394</v>
      </c>
      <c r="J46" s="27">
        <v>0.3923611111111111</v>
      </c>
      <c r="K46" s="25" t="s">
        <v>395</v>
      </c>
      <c r="L46" s="25" t="s">
        <v>82</v>
      </c>
      <c r="M46" s="25" t="s">
        <v>396</v>
      </c>
      <c r="N46" s="25">
        <v>860189</v>
      </c>
      <c r="O46" s="25" t="s">
        <v>130</v>
      </c>
      <c r="P46" s="25" t="s">
        <v>397</v>
      </c>
      <c r="Q46" s="25">
        <v>4</v>
      </c>
      <c r="R46" s="25" t="s">
        <v>194</v>
      </c>
      <c r="S46" s="25"/>
      <c r="T46" s="25"/>
      <c r="U46" s="25"/>
      <c r="V46" s="25"/>
      <c r="W46" s="25"/>
      <c r="X46" s="25" t="s">
        <v>398</v>
      </c>
      <c r="Y46" s="25" t="s">
        <v>398</v>
      </c>
    </row>
    <row r="47" spans="1:25" x14ac:dyDescent="0.25">
      <c r="A47" s="25">
        <v>398902</v>
      </c>
      <c r="B47" s="25" t="s">
        <v>399</v>
      </c>
      <c r="C47" s="25" t="s">
        <v>400</v>
      </c>
      <c r="D47" s="25" t="s">
        <v>401</v>
      </c>
      <c r="E47" s="25">
        <v>114</v>
      </c>
      <c r="F47" s="25">
        <v>5169</v>
      </c>
      <c r="G47" s="25" t="s">
        <v>336</v>
      </c>
      <c r="H47" s="27">
        <v>0.86805555555555547</v>
      </c>
      <c r="I47" s="25" t="s">
        <v>311</v>
      </c>
      <c r="J47" s="27">
        <v>0.54513888888888895</v>
      </c>
      <c r="K47" s="25"/>
      <c r="L47" s="25" t="s">
        <v>108</v>
      </c>
      <c r="M47" s="25" t="s">
        <v>402</v>
      </c>
      <c r="N47" s="25">
        <v>9781528</v>
      </c>
      <c r="O47" s="25" t="s">
        <v>164</v>
      </c>
      <c r="P47" s="25" t="s">
        <v>403</v>
      </c>
      <c r="Q47" s="25">
        <v>0</v>
      </c>
      <c r="R47" s="25" t="s">
        <v>166</v>
      </c>
      <c r="S47" s="25"/>
      <c r="T47" s="25"/>
      <c r="U47" s="25">
        <v>62</v>
      </c>
      <c r="V47" s="25">
        <v>62</v>
      </c>
      <c r="W47" s="25" t="s">
        <v>404</v>
      </c>
      <c r="X47" s="25" t="s">
        <v>295</v>
      </c>
      <c r="Y47" s="25" t="s">
        <v>405</v>
      </c>
    </row>
    <row r="48" spans="1:25" x14ac:dyDescent="0.25">
      <c r="A48" s="25">
        <v>398966</v>
      </c>
      <c r="B48" s="25" t="s">
        <v>77</v>
      </c>
      <c r="C48" s="25" t="s">
        <v>406</v>
      </c>
      <c r="D48" s="25" t="s">
        <v>407</v>
      </c>
      <c r="E48" s="25">
        <v>159</v>
      </c>
      <c r="F48" s="25">
        <v>15215</v>
      </c>
      <c r="G48" s="25" t="s">
        <v>336</v>
      </c>
      <c r="H48" s="27">
        <v>0.95972222222222225</v>
      </c>
      <c r="I48" s="25" t="s">
        <v>311</v>
      </c>
      <c r="J48" s="27">
        <v>0.5708333333333333</v>
      </c>
      <c r="K48" s="25" t="s">
        <v>408</v>
      </c>
      <c r="L48" s="25" t="s">
        <v>82</v>
      </c>
      <c r="M48" s="25" t="s">
        <v>154</v>
      </c>
      <c r="N48" s="25">
        <v>9809916</v>
      </c>
      <c r="O48" s="25" t="s">
        <v>110</v>
      </c>
      <c r="P48" s="25" t="s">
        <v>409</v>
      </c>
      <c r="Q48" s="25">
        <v>0</v>
      </c>
      <c r="R48" s="25" t="s">
        <v>410</v>
      </c>
      <c r="S48" s="25"/>
      <c r="T48" s="25"/>
      <c r="U48" s="25">
        <v>51</v>
      </c>
      <c r="V48" s="25">
        <v>51</v>
      </c>
      <c r="W48" s="25" t="s">
        <v>411</v>
      </c>
      <c r="X48" s="25" t="s">
        <v>412</v>
      </c>
      <c r="Y48" s="25" t="s">
        <v>159</v>
      </c>
    </row>
    <row r="49" spans="1:25" x14ac:dyDescent="0.25">
      <c r="A49" s="25">
        <v>399528</v>
      </c>
      <c r="B49" s="25" t="s">
        <v>137</v>
      </c>
      <c r="C49" s="25" t="s">
        <v>413</v>
      </c>
      <c r="D49" s="25" t="s">
        <v>414</v>
      </c>
      <c r="E49" s="25">
        <v>26</v>
      </c>
      <c r="F49" s="25">
        <v>284</v>
      </c>
      <c r="G49" s="25" t="s">
        <v>336</v>
      </c>
      <c r="H49" s="27">
        <v>0.97916666666666663</v>
      </c>
      <c r="I49" s="25" t="s">
        <v>415</v>
      </c>
      <c r="J49" s="27">
        <v>0.73263888888888884</v>
      </c>
      <c r="K49" s="25" t="s">
        <v>416</v>
      </c>
      <c r="L49" s="25" t="s">
        <v>82</v>
      </c>
      <c r="M49" s="25" t="s">
        <v>140</v>
      </c>
      <c r="N49" s="25"/>
      <c r="O49" s="25" t="s">
        <v>252</v>
      </c>
      <c r="P49" s="25" t="s">
        <v>417</v>
      </c>
      <c r="Q49" s="25">
        <v>0</v>
      </c>
      <c r="R49" s="25" t="s">
        <v>418</v>
      </c>
      <c r="S49" s="25"/>
      <c r="T49" s="25"/>
      <c r="U49" s="25"/>
      <c r="V49" s="25"/>
      <c r="W49" s="25" t="s">
        <v>419</v>
      </c>
      <c r="X49" s="25" t="s">
        <v>117</v>
      </c>
      <c r="Y49" s="25" t="s">
        <v>117</v>
      </c>
    </row>
    <row r="50" spans="1:25" x14ac:dyDescent="0.25">
      <c r="A50" s="25">
        <v>399529</v>
      </c>
      <c r="B50" s="25" t="s">
        <v>145</v>
      </c>
      <c r="C50" s="25" t="s">
        <v>146</v>
      </c>
      <c r="D50" s="25" t="s">
        <v>147</v>
      </c>
      <c r="E50" s="25">
        <v>87</v>
      </c>
      <c r="F50" s="25">
        <v>2391</v>
      </c>
      <c r="G50" s="25" t="s">
        <v>336</v>
      </c>
      <c r="H50" s="27">
        <v>0.97916666666666663</v>
      </c>
      <c r="I50" s="25" t="s">
        <v>415</v>
      </c>
      <c r="J50" s="27">
        <v>0.73263888888888884</v>
      </c>
      <c r="K50" s="25" t="s">
        <v>416</v>
      </c>
      <c r="L50" s="25" t="s">
        <v>82</v>
      </c>
      <c r="M50" s="25" t="s">
        <v>140</v>
      </c>
      <c r="N50" s="25"/>
      <c r="O50" s="25" t="s">
        <v>252</v>
      </c>
      <c r="P50" s="25" t="s">
        <v>420</v>
      </c>
      <c r="Q50" s="25">
        <v>0</v>
      </c>
      <c r="R50" s="25" t="s">
        <v>421</v>
      </c>
      <c r="S50" s="25"/>
      <c r="T50" s="25"/>
      <c r="U50" s="25"/>
      <c r="V50" s="25"/>
      <c r="W50" s="25" t="s">
        <v>150</v>
      </c>
      <c r="X50" s="25" t="s">
        <v>117</v>
      </c>
      <c r="Y50" s="25" t="s">
        <v>117</v>
      </c>
    </row>
    <row r="51" spans="1:25" x14ac:dyDescent="0.25">
      <c r="A51" s="25">
        <v>398967</v>
      </c>
      <c r="B51" s="25" t="s">
        <v>77</v>
      </c>
      <c r="C51" s="25" t="s">
        <v>422</v>
      </c>
      <c r="D51" s="25" t="s">
        <v>423</v>
      </c>
      <c r="E51" s="25">
        <v>149</v>
      </c>
      <c r="F51" s="25">
        <v>10581</v>
      </c>
      <c r="G51" s="25" t="s">
        <v>311</v>
      </c>
      <c r="H51" s="27">
        <v>0.3</v>
      </c>
      <c r="I51" s="25" t="s">
        <v>311</v>
      </c>
      <c r="J51" s="27">
        <v>0.93541666666666667</v>
      </c>
      <c r="K51" s="25" t="s">
        <v>424</v>
      </c>
      <c r="L51" s="25" t="s">
        <v>82</v>
      </c>
      <c r="M51" s="25" t="s">
        <v>154</v>
      </c>
      <c r="N51" s="25">
        <v>400497</v>
      </c>
      <c r="O51" s="25" t="s">
        <v>84</v>
      </c>
      <c r="P51" s="25" t="s">
        <v>425</v>
      </c>
      <c r="Q51" s="25">
        <v>0</v>
      </c>
      <c r="R51" s="25" t="s">
        <v>185</v>
      </c>
      <c r="S51" s="25"/>
      <c r="T51" s="25"/>
      <c r="U51" s="25">
        <v>501</v>
      </c>
      <c r="V51" s="25">
        <v>501</v>
      </c>
      <c r="W51" s="25" t="s">
        <v>426</v>
      </c>
      <c r="X51" s="25" t="s">
        <v>187</v>
      </c>
      <c r="Y51" s="25" t="s">
        <v>188</v>
      </c>
    </row>
    <row r="52" spans="1:25" x14ac:dyDescent="0.25">
      <c r="A52" s="25">
        <v>399449</v>
      </c>
      <c r="B52" s="25" t="s">
        <v>259</v>
      </c>
      <c r="C52" s="25" t="s">
        <v>427</v>
      </c>
      <c r="D52" s="25" t="s">
        <v>428</v>
      </c>
      <c r="E52" s="25">
        <v>126</v>
      </c>
      <c r="F52" s="25">
        <v>6688</v>
      </c>
      <c r="G52" s="25" t="s">
        <v>311</v>
      </c>
      <c r="H52" s="27">
        <v>0.35416666666666669</v>
      </c>
      <c r="I52" s="25" t="s">
        <v>311</v>
      </c>
      <c r="J52" s="27">
        <v>0.68333333333333324</v>
      </c>
      <c r="K52" s="25"/>
      <c r="L52" s="25" t="s">
        <v>108</v>
      </c>
      <c r="M52" s="25" t="s">
        <v>262</v>
      </c>
      <c r="N52" s="25"/>
      <c r="O52" s="25" t="s">
        <v>263</v>
      </c>
      <c r="P52" s="25" t="s">
        <v>429</v>
      </c>
      <c r="Q52" s="25">
        <v>0</v>
      </c>
      <c r="R52" s="25" t="s">
        <v>430</v>
      </c>
      <c r="S52" s="25"/>
      <c r="T52" s="25"/>
      <c r="U52" s="25">
        <v>290</v>
      </c>
      <c r="V52" s="25">
        <v>290</v>
      </c>
      <c r="W52" s="25" t="s">
        <v>431</v>
      </c>
      <c r="X52" s="25" t="s">
        <v>117</v>
      </c>
      <c r="Y52" s="25" t="s">
        <v>432</v>
      </c>
    </row>
    <row r="53" spans="1:25" x14ac:dyDescent="0.25">
      <c r="A53" s="25">
        <v>399362</v>
      </c>
      <c r="B53" s="25" t="s">
        <v>91</v>
      </c>
      <c r="C53" s="25" t="s">
        <v>92</v>
      </c>
      <c r="D53" s="25" t="s">
        <v>93</v>
      </c>
      <c r="E53" s="25">
        <v>108</v>
      </c>
      <c r="F53" s="25">
        <v>5873</v>
      </c>
      <c r="G53" s="25" t="s">
        <v>311</v>
      </c>
      <c r="H53" s="27">
        <v>0.42569444444444443</v>
      </c>
      <c r="I53" s="25" t="s">
        <v>311</v>
      </c>
      <c r="J53" s="27">
        <v>0.63472222222222219</v>
      </c>
      <c r="K53" s="25" t="s">
        <v>433</v>
      </c>
      <c r="L53" s="25" t="s">
        <v>82</v>
      </c>
      <c r="M53" s="25" t="s">
        <v>95</v>
      </c>
      <c r="N53" s="25">
        <v>9002647</v>
      </c>
      <c r="O53" s="25" t="s">
        <v>301</v>
      </c>
      <c r="P53" s="25" t="s">
        <v>434</v>
      </c>
      <c r="Q53" s="25">
        <v>0</v>
      </c>
      <c r="R53" s="25" t="s">
        <v>435</v>
      </c>
      <c r="S53" s="25"/>
      <c r="T53" s="25"/>
      <c r="U53" s="25" t="s">
        <v>436</v>
      </c>
      <c r="V53" s="25" t="s">
        <v>436</v>
      </c>
      <c r="W53" s="25" t="s">
        <v>100</v>
      </c>
      <c r="X53" s="25" t="s">
        <v>102</v>
      </c>
      <c r="Y53" s="25" t="s">
        <v>274</v>
      </c>
    </row>
    <row r="54" spans="1:25" x14ac:dyDescent="0.25">
      <c r="A54" s="25">
        <v>399264</v>
      </c>
      <c r="B54" s="25" t="s">
        <v>77</v>
      </c>
      <c r="C54" s="25" t="s">
        <v>437</v>
      </c>
      <c r="D54" s="25" t="s">
        <v>438</v>
      </c>
      <c r="E54" s="25">
        <v>139</v>
      </c>
      <c r="F54" s="25">
        <v>9996</v>
      </c>
      <c r="G54" s="25" t="s">
        <v>311</v>
      </c>
      <c r="H54" s="27">
        <v>0.60416666666666663</v>
      </c>
      <c r="I54" s="25" t="s">
        <v>415</v>
      </c>
      <c r="J54" s="27">
        <v>0.1361111111111111</v>
      </c>
      <c r="K54" s="25" t="s">
        <v>439</v>
      </c>
      <c r="L54" s="25" t="s">
        <v>82</v>
      </c>
      <c r="M54" s="25" t="s">
        <v>163</v>
      </c>
      <c r="N54" s="25">
        <v>9366225</v>
      </c>
      <c r="O54" s="25" t="s">
        <v>164</v>
      </c>
      <c r="P54" s="25" t="s">
        <v>440</v>
      </c>
      <c r="Q54" s="25">
        <v>0</v>
      </c>
      <c r="R54" s="25" t="s">
        <v>202</v>
      </c>
      <c r="S54" s="25"/>
      <c r="T54" s="25"/>
      <c r="U54" s="25" t="s">
        <v>441</v>
      </c>
      <c r="V54" s="25" t="s">
        <v>441</v>
      </c>
      <c r="W54" s="25" t="s">
        <v>442</v>
      </c>
      <c r="X54" s="25" t="s">
        <v>205</v>
      </c>
      <c r="Y54" s="25" t="s">
        <v>206</v>
      </c>
    </row>
    <row r="55" spans="1:25" x14ac:dyDescent="0.25">
      <c r="A55" s="25">
        <v>399412</v>
      </c>
      <c r="B55" s="25" t="s">
        <v>91</v>
      </c>
      <c r="C55" s="25" t="s">
        <v>443</v>
      </c>
      <c r="D55" s="25" t="s">
        <v>444</v>
      </c>
      <c r="E55" s="25">
        <v>31</v>
      </c>
      <c r="F55" s="25">
        <v>247</v>
      </c>
      <c r="G55" s="25" t="s">
        <v>311</v>
      </c>
      <c r="H55" s="27">
        <v>0.82638888888888884</v>
      </c>
      <c r="I55" s="25" t="s">
        <v>311</v>
      </c>
      <c r="J55" s="27">
        <v>0.92152777777777783</v>
      </c>
      <c r="K55" s="25"/>
      <c r="L55" s="25" t="s">
        <v>108</v>
      </c>
      <c r="M55" s="25" t="s">
        <v>243</v>
      </c>
      <c r="N55" s="25" t="s">
        <v>445</v>
      </c>
      <c r="O55" s="25" t="s">
        <v>211</v>
      </c>
      <c r="P55" s="25" t="s">
        <v>446</v>
      </c>
      <c r="Q55" s="25">
        <v>0</v>
      </c>
      <c r="R55" s="25" t="s">
        <v>447</v>
      </c>
      <c r="S55" s="25"/>
      <c r="T55" s="25"/>
      <c r="U55" s="25">
        <v>21021</v>
      </c>
      <c r="V55" s="25">
        <v>21021</v>
      </c>
      <c r="W55" s="25" t="s">
        <v>448</v>
      </c>
      <c r="X55" s="25" t="s">
        <v>247</v>
      </c>
      <c r="Y55" s="25" t="s">
        <v>247</v>
      </c>
    </row>
    <row r="56" spans="1:25" x14ac:dyDescent="0.25">
      <c r="A56" s="25">
        <v>399139</v>
      </c>
      <c r="B56" s="25" t="s">
        <v>137</v>
      </c>
      <c r="C56" s="25" t="s">
        <v>449</v>
      </c>
      <c r="D56" s="25" t="s">
        <v>450</v>
      </c>
      <c r="E56" s="25">
        <v>26</v>
      </c>
      <c r="F56" s="25">
        <v>284</v>
      </c>
      <c r="G56" s="25" t="s">
        <v>415</v>
      </c>
      <c r="H56" s="27">
        <v>7.3611111111111113E-2</v>
      </c>
      <c r="I56" s="25" t="s">
        <v>415</v>
      </c>
      <c r="J56" s="27">
        <v>0.75</v>
      </c>
      <c r="K56" s="25"/>
      <c r="L56" s="25" t="s">
        <v>108</v>
      </c>
      <c r="M56" s="25" t="s">
        <v>140</v>
      </c>
      <c r="N56" s="25"/>
      <c r="O56" s="25" t="s">
        <v>252</v>
      </c>
      <c r="P56" s="25" t="s">
        <v>451</v>
      </c>
      <c r="Q56" s="25">
        <v>0</v>
      </c>
      <c r="R56" s="25" t="s">
        <v>338</v>
      </c>
      <c r="S56" s="25"/>
      <c r="T56" s="25"/>
      <c r="U56" s="25"/>
      <c r="V56" s="25"/>
      <c r="W56" s="25" t="s">
        <v>452</v>
      </c>
      <c r="X56" s="25" t="s">
        <v>117</v>
      </c>
      <c r="Y56" s="25" t="s">
        <v>117</v>
      </c>
    </row>
    <row r="57" spans="1:25" x14ac:dyDescent="0.25">
      <c r="A57" s="25">
        <v>399526</v>
      </c>
      <c r="B57" s="25" t="s">
        <v>145</v>
      </c>
      <c r="C57" s="25" t="s">
        <v>453</v>
      </c>
      <c r="D57" s="25" t="s">
        <v>454</v>
      </c>
      <c r="E57" s="25">
        <v>106</v>
      </c>
      <c r="F57" s="25">
        <v>4249</v>
      </c>
      <c r="G57" s="25" t="s">
        <v>415</v>
      </c>
      <c r="H57" s="27">
        <v>7.3611111111111113E-2</v>
      </c>
      <c r="I57" s="25" t="s">
        <v>415</v>
      </c>
      <c r="J57" s="27">
        <v>0.75</v>
      </c>
      <c r="K57" s="25"/>
      <c r="L57" s="25" t="s">
        <v>108</v>
      </c>
      <c r="M57" s="25" t="s">
        <v>140</v>
      </c>
      <c r="N57" s="25"/>
      <c r="O57" s="25" t="s">
        <v>252</v>
      </c>
      <c r="P57" s="25" t="s">
        <v>455</v>
      </c>
      <c r="Q57" s="25">
        <v>0</v>
      </c>
      <c r="R57" s="25" t="s">
        <v>383</v>
      </c>
      <c r="S57" s="25"/>
      <c r="T57" s="25"/>
      <c r="U57" s="25"/>
      <c r="V57" s="25"/>
      <c r="W57" s="25" t="s">
        <v>456</v>
      </c>
      <c r="X57" s="25" t="s">
        <v>117</v>
      </c>
      <c r="Y57" s="25" t="s">
        <v>117</v>
      </c>
    </row>
    <row r="58" spans="1:25" x14ac:dyDescent="0.25">
      <c r="A58" s="25">
        <v>399545</v>
      </c>
      <c r="B58" s="25" t="s">
        <v>145</v>
      </c>
      <c r="C58" s="25" t="s">
        <v>457</v>
      </c>
      <c r="D58" s="25" t="s">
        <v>458</v>
      </c>
      <c r="E58" s="25">
        <v>70</v>
      </c>
      <c r="F58" s="25">
        <v>2146</v>
      </c>
      <c r="G58" s="25" t="s">
        <v>415</v>
      </c>
      <c r="H58" s="27">
        <v>0.31111111111111112</v>
      </c>
      <c r="I58" s="25" t="s">
        <v>459</v>
      </c>
      <c r="J58" s="27">
        <v>0.77083333333333337</v>
      </c>
      <c r="K58" s="25"/>
      <c r="L58" s="25" t="s">
        <v>108</v>
      </c>
      <c r="M58" s="25" t="s">
        <v>228</v>
      </c>
      <c r="N58" s="25">
        <v>400963</v>
      </c>
      <c r="O58" s="25" t="s">
        <v>301</v>
      </c>
      <c r="P58" s="25" t="s">
        <v>460</v>
      </c>
      <c r="Q58" s="25">
        <v>6</v>
      </c>
      <c r="R58" s="25" t="s">
        <v>176</v>
      </c>
      <c r="S58" s="25"/>
      <c r="T58" s="25"/>
      <c r="U58" s="25"/>
      <c r="V58" s="25"/>
      <c r="W58" s="25" t="s">
        <v>461</v>
      </c>
      <c r="X58" s="25" t="s">
        <v>462</v>
      </c>
      <c r="Y58" s="25" t="s">
        <v>462</v>
      </c>
    </row>
    <row r="59" spans="1:25" x14ac:dyDescent="0.25">
      <c r="A59" s="25">
        <v>399543</v>
      </c>
      <c r="B59" s="25" t="s">
        <v>137</v>
      </c>
      <c r="C59" s="25" t="s">
        <v>463</v>
      </c>
      <c r="D59" s="25" t="s">
        <v>464</v>
      </c>
      <c r="E59" s="25">
        <v>30</v>
      </c>
      <c r="F59" s="25">
        <v>317</v>
      </c>
      <c r="G59" s="25" t="s">
        <v>415</v>
      </c>
      <c r="H59" s="27">
        <v>0.31111111111111112</v>
      </c>
      <c r="I59" s="25" t="s">
        <v>459</v>
      </c>
      <c r="J59" s="27">
        <v>0.77083333333333337</v>
      </c>
      <c r="K59" s="25"/>
      <c r="L59" s="25" t="s">
        <v>108</v>
      </c>
      <c r="M59" s="25" t="s">
        <v>228</v>
      </c>
      <c r="N59" s="25">
        <v>400931</v>
      </c>
      <c r="O59" s="25" t="s">
        <v>301</v>
      </c>
      <c r="P59" s="25" t="s">
        <v>465</v>
      </c>
      <c r="Q59" s="25">
        <v>6</v>
      </c>
      <c r="R59" s="25" t="s">
        <v>368</v>
      </c>
      <c r="S59" s="25"/>
      <c r="T59" s="25"/>
      <c r="U59" s="25"/>
      <c r="V59" s="25"/>
      <c r="W59" s="25" t="s">
        <v>466</v>
      </c>
      <c r="X59" s="25" t="s">
        <v>462</v>
      </c>
      <c r="Y59" s="25" t="s">
        <v>462</v>
      </c>
    </row>
    <row r="60" spans="1:25" x14ac:dyDescent="0.25">
      <c r="A60" s="25">
        <v>399413</v>
      </c>
      <c r="B60" s="25" t="s">
        <v>77</v>
      </c>
      <c r="C60" s="25" t="s">
        <v>267</v>
      </c>
      <c r="D60" s="25" t="s">
        <v>268</v>
      </c>
      <c r="E60" s="25">
        <v>86</v>
      </c>
      <c r="F60" s="25">
        <v>2546</v>
      </c>
      <c r="G60" s="25" t="s">
        <v>415</v>
      </c>
      <c r="H60" s="27">
        <v>0.52916666666666667</v>
      </c>
      <c r="I60" s="25" t="s">
        <v>415</v>
      </c>
      <c r="J60" s="27">
        <v>0.75694444444444453</v>
      </c>
      <c r="K60" s="25" t="s">
        <v>467</v>
      </c>
      <c r="L60" s="25" t="s">
        <v>82</v>
      </c>
      <c r="M60" s="25" t="s">
        <v>95</v>
      </c>
      <c r="N60" s="25">
        <v>9280718</v>
      </c>
      <c r="O60" s="25" t="s">
        <v>141</v>
      </c>
      <c r="P60" s="25" t="s">
        <v>468</v>
      </c>
      <c r="Q60" s="25">
        <v>0</v>
      </c>
      <c r="R60" s="25" t="s">
        <v>469</v>
      </c>
      <c r="S60" s="25"/>
      <c r="T60" s="25"/>
      <c r="U60" s="25" t="s">
        <v>470</v>
      </c>
      <c r="V60" s="25" t="s">
        <v>470</v>
      </c>
      <c r="W60" s="25" t="s">
        <v>273</v>
      </c>
      <c r="X60" s="25" t="s">
        <v>274</v>
      </c>
      <c r="Y60" s="25" t="s">
        <v>188</v>
      </c>
    </row>
    <row r="61" spans="1:25" x14ac:dyDescent="0.25">
      <c r="A61" s="25">
        <v>399624</v>
      </c>
      <c r="B61" s="25" t="s">
        <v>91</v>
      </c>
      <c r="C61" s="25" t="s">
        <v>443</v>
      </c>
      <c r="D61" s="25" t="s">
        <v>444</v>
      </c>
      <c r="E61" s="25">
        <v>31</v>
      </c>
      <c r="F61" s="25">
        <v>247</v>
      </c>
      <c r="G61" s="25" t="s">
        <v>415</v>
      </c>
      <c r="H61" s="27">
        <v>0.53819444444444442</v>
      </c>
      <c r="I61" s="25" t="s">
        <v>415</v>
      </c>
      <c r="J61" s="27">
        <v>0.59027777777777779</v>
      </c>
      <c r="K61" s="25"/>
      <c r="L61" s="25" t="s">
        <v>108</v>
      </c>
      <c r="M61" s="25" t="s">
        <v>243</v>
      </c>
      <c r="N61" s="25" t="s">
        <v>445</v>
      </c>
      <c r="O61" s="25" t="s">
        <v>211</v>
      </c>
      <c r="P61" s="25" t="s">
        <v>471</v>
      </c>
      <c r="Q61" s="25">
        <v>0</v>
      </c>
      <c r="R61" s="25" t="s">
        <v>472</v>
      </c>
      <c r="S61" s="25"/>
      <c r="T61" s="25"/>
      <c r="U61" s="25">
        <v>21022</v>
      </c>
      <c r="V61" s="25">
        <v>21022</v>
      </c>
      <c r="W61" s="25" t="s">
        <v>448</v>
      </c>
      <c r="X61" s="25" t="s">
        <v>247</v>
      </c>
      <c r="Y61" s="25" t="s">
        <v>247</v>
      </c>
    </row>
    <row r="62" spans="1:25" x14ac:dyDescent="0.25">
      <c r="A62" s="25">
        <v>399527</v>
      </c>
      <c r="B62" s="25" t="s">
        <v>137</v>
      </c>
      <c r="C62" s="25" t="s">
        <v>473</v>
      </c>
      <c r="D62" s="25" t="s">
        <v>474</v>
      </c>
      <c r="E62" s="25">
        <v>27</v>
      </c>
      <c r="F62" s="25">
        <v>295</v>
      </c>
      <c r="G62" s="25" t="s">
        <v>415</v>
      </c>
      <c r="H62" s="27">
        <v>0.63194444444444442</v>
      </c>
      <c r="I62" s="25" t="s">
        <v>415</v>
      </c>
      <c r="J62" s="27">
        <v>0.82638888888888884</v>
      </c>
      <c r="K62" s="25" t="s">
        <v>475</v>
      </c>
      <c r="L62" s="25" t="s">
        <v>82</v>
      </c>
      <c r="M62" s="25" t="s">
        <v>476</v>
      </c>
      <c r="N62" s="25">
        <v>400875</v>
      </c>
      <c r="O62" s="25" t="s">
        <v>252</v>
      </c>
      <c r="P62" s="25" t="s">
        <v>477</v>
      </c>
      <c r="Q62" s="25">
        <v>0</v>
      </c>
      <c r="R62" s="25" t="s">
        <v>383</v>
      </c>
      <c r="S62" s="25"/>
      <c r="T62" s="25"/>
      <c r="U62" s="25"/>
      <c r="V62" s="25"/>
      <c r="W62" s="25" t="s">
        <v>478</v>
      </c>
      <c r="X62" s="25" t="s">
        <v>117</v>
      </c>
      <c r="Y62" s="25" t="s">
        <v>117</v>
      </c>
    </row>
    <row r="63" spans="1:25" x14ac:dyDescent="0.25">
      <c r="A63" s="25">
        <v>399248</v>
      </c>
      <c r="B63" s="25" t="s">
        <v>91</v>
      </c>
      <c r="C63" s="25" t="s">
        <v>171</v>
      </c>
      <c r="D63" s="25" t="s">
        <v>172</v>
      </c>
      <c r="E63" s="25">
        <v>56</v>
      </c>
      <c r="F63" s="25">
        <v>1083</v>
      </c>
      <c r="G63" s="25" t="s">
        <v>415</v>
      </c>
      <c r="H63" s="27">
        <v>0.69444444444444453</v>
      </c>
      <c r="I63" s="25" t="s">
        <v>415</v>
      </c>
      <c r="J63" s="27">
        <v>0.92013888888888884</v>
      </c>
      <c r="K63" s="25" t="s">
        <v>479</v>
      </c>
      <c r="L63" s="25" t="s">
        <v>82</v>
      </c>
      <c r="M63" s="25" t="s">
        <v>174</v>
      </c>
      <c r="N63" s="25">
        <v>9184524</v>
      </c>
      <c r="O63" s="25" t="s">
        <v>96</v>
      </c>
      <c r="P63" s="25" t="s">
        <v>480</v>
      </c>
      <c r="Q63" s="25">
        <v>0</v>
      </c>
      <c r="R63" s="25" t="s">
        <v>176</v>
      </c>
      <c r="S63" s="25"/>
      <c r="T63" s="25"/>
      <c r="U63" s="25" t="s">
        <v>481</v>
      </c>
      <c r="V63" s="25" t="s">
        <v>482</v>
      </c>
      <c r="W63" s="25" t="s">
        <v>179</v>
      </c>
      <c r="X63" s="25" t="s">
        <v>180</v>
      </c>
      <c r="Y63" s="25" t="s">
        <v>180</v>
      </c>
    </row>
    <row r="64" spans="1:25" x14ac:dyDescent="0.25">
      <c r="A64" s="25">
        <v>399770</v>
      </c>
      <c r="B64" s="25" t="s">
        <v>483</v>
      </c>
      <c r="C64" s="25" t="s">
        <v>484</v>
      </c>
      <c r="D64" s="25" t="s">
        <v>485</v>
      </c>
      <c r="E64" s="25">
        <v>15</v>
      </c>
      <c r="F64" s="25">
        <v>4</v>
      </c>
      <c r="G64" s="25" t="s">
        <v>459</v>
      </c>
      <c r="H64" s="27">
        <v>0.25</v>
      </c>
      <c r="I64" s="25" t="s">
        <v>486</v>
      </c>
      <c r="J64" s="27">
        <v>0.625</v>
      </c>
      <c r="K64" s="25"/>
      <c r="L64" s="25" t="s">
        <v>108</v>
      </c>
      <c r="M64" s="25" t="s">
        <v>487</v>
      </c>
      <c r="N64" s="25" t="s">
        <v>488</v>
      </c>
      <c r="O64" s="25" t="s">
        <v>252</v>
      </c>
      <c r="P64" s="25" t="s">
        <v>489</v>
      </c>
      <c r="Q64" s="25">
        <v>0</v>
      </c>
      <c r="R64" s="25" t="s">
        <v>332</v>
      </c>
      <c r="S64" s="25" t="s">
        <v>490</v>
      </c>
      <c r="T64" s="25"/>
      <c r="U64" s="25"/>
      <c r="V64" s="25"/>
      <c r="W64" s="25"/>
      <c r="X64" s="25" t="s">
        <v>491</v>
      </c>
      <c r="Y64" s="25" t="s">
        <v>491</v>
      </c>
    </row>
    <row r="65" spans="1:25" x14ac:dyDescent="0.25">
      <c r="A65" s="25">
        <v>398908</v>
      </c>
      <c r="B65" s="25" t="s">
        <v>91</v>
      </c>
      <c r="C65" s="25" t="s">
        <v>276</v>
      </c>
      <c r="D65" s="25" t="s">
        <v>277</v>
      </c>
      <c r="E65" s="25">
        <v>69</v>
      </c>
      <c r="F65" s="25">
        <v>764</v>
      </c>
      <c r="G65" s="25" t="s">
        <v>459</v>
      </c>
      <c r="H65" s="27">
        <v>0.29444444444444445</v>
      </c>
      <c r="I65" s="25" t="s">
        <v>459</v>
      </c>
      <c r="J65" s="27">
        <v>0.63194444444444442</v>
      </c>
      <c r="K65" s="25" t="s">
        <v>492</v>
      </c>
      <c r="L65" s="25" t="s">
        <v>82</v>
      </c>
      <c r="M65" s="25" t="s">
        <v>279</v>
      </c>
      <c r="N65" s="25">
        <v>7030523</v>
      </c>
      <c r="O65" s="25" t="s">
        <v>96</v>
      </c>
      <c r="P65" s="25" t="s">
        <v>493</v>
      </c>
      <c r="Q65" s="25">
        <v>0</v>
      </c>
      <c r="R65" s="25" t="s">
        <v>213</v>
      </c>
      <c r="S65" s="25"/>
      <c r="T65" s="25"/>
      <c r="U65" s="25">
        <v>21011</v>
      </c>
      <c r="V65" s="25">
        <v>21011</v>
      </c>
      <c r="W65" s="25" t="s">
        <v>281</v>
      </c>
      <c r="X65" s="25" t="s">
        <v>494</v>
      </c>
      <c r="Y65" s="25" t="s">
        <v>283</v>
      </c>
    </row>
    <row r="66" spans="1:25" x14ac:dyDescent="0.25">
      <c r="A66" s="25">
        <v>399061</v>
      </c>
      <c r="B66" s="25" t="s">
        <v>77</v>
      </c>
      <c r="C66" s="25" t="s">
        <v>495</v>
      </c>
      <c r="D66" s="25" t="s">
        <v>496</v>
      </c>
      <c r="E66" s="25">
        <v>161</v>
      </c>
      <c r="F66" s="25">
        <v>16137</v>
      </c>
      <c r="G66" s="25" t="s">
        <v>459</v>
      </c>
      <c r="H66" s="27">
        <v>0.33333333333333331</v>
      </c>
      <c r="I66" s="25" t="s">
        <v>459</v>
      </c>
      <c r="J66" s="27">
        <v>0.70972222222222225</v>
      </c>
      <c r="K66" s="25" t="s">
        <v>497</v>
      </c>
      <c r="L66" s="25" t="s">
        <v>82</v>
      </c>
      <c r="M66" s="25" t="s">
        <v>95</v>
      </c>
      <c r="N66" s="25">
        <v>9517422</v>
      </c>
      <c r="O66" s="25" t="s">
        <v>84</v>
      </c>
      <c r="P66" s="25" t="s">
        <v>498</v>
      </c>
      <c r="Q66" s="25">
        <v>0</v>
      </c>
      <c r="R66" s="25" t="s">
        <v>86</v>
      </c>
      <c r="S66" s="25"/>
      <c r="T66" s="25"/>
      <c r="U66" s="25" t="s">
        <v>499</v>
      </c>
      <c r="V66" s="25" t="s">
        <v>499</v>
      </c>
      <c r="W66" s="25" t="s">
        <v>500</v>
      </c>
      <c r="X66" s="25" t="s">
        <v>501</v>
      </c>
      <c r="Y66" s="25" t="s">
        <v>502</v>
      </c>
    </row>
    <row r="67" spans="1:25" x14ac:dyDescent="0.25">
      <c r="A67" s="25">
        <v>399753</v>
      </c>
      <c r="B67" s="25" t="s">
        <v>483</v>
      </c>
      <c r="C67" s="25" t="s">
        <v>503</v>
      </c>
      <c r="D67" s="25" t="s">
        <v>504</v>
      </c>
      <c r="E67" s="25">
        <v>8</v>
      </c>
      <c r="F67" s="25">
        <v>4</v>
      </c>
      <c r="G67" s="25" t="s">
        <v>459</v>
      </c>
      <c r="H67" s="27">
        <v>0.4375</v>
      </c>
      <c r="I67" s="25" t="s">
        <v>394</v>
      </c>
      <c r="J67" s="27">
        <v>0.25</v>
      </c>
      <c r="K67" s="25"/>
      <c r="L67" s="25" t="s">
        <v>108</v>
      </c>
      <c r="M67" s="25" t="s">
        <v>330</v>
      </c>
      <c r="N67" s="25" t="s">
        <v>505</v>
      </c>
      <c r="O67" s="25" t="s">
        <v>252</v>
      </c>
      <c r="P67" s="25" t="s">
        <v>506</v>
      </c>
      <c r="Q67" s="25">
        <v>1.86</v>
      </c>
      <c r="R67" s="25" t="s">
        <v>332</v>
      </c>
      <c r="S67" s="25"/>
      <c r="T67" s="25"/>
      <c r="U67" s="25"/>
      <c r="V67" s="25"/>
      <c r="W67" s="25"/>
      <c r="X67" s="25" t="s">
        <v>507</v>
      </c>
      <c r="Y67" s="25" t="s">
        <v>102</v>
      </c>
    </row>
    <row r="68" spans="1:25" x14ac:dyDescent="0.25">
      <c r="A68" s="25">
        <v>399695</v>
      </c>
      <c r="B68" s="25" t="s">
        <v>259</v>
      </c>
      <c r="C68" s="25" t="s">
        <v>508</v>
      </c>
      <c r="D68" s="25" t="s">
        <v>509</v>
      </c>
      <c r="E68" s="25">
        <v>126</v>
      </c>
      <c r="F68" s="25">
        <v>6688</v>
      </c>
      <c r="G68" s="25" t="s">
        <v>459</v>
      </c>
      <c r="H68" s="27">
        <v>0.61458333333333337</v>
      </c>
      <c r="I68" s="25" t="s">
        <v>459</v>
      </c>
      <c r="J68" s="27">
        <v>0.9458333333333333</v>
      </c>
      <c r="K68" s="25"/>
      <c r="L68" s="25" t="s">
        <v>108</v>
      </c>
      <c r="M68" s="25" t="s">
        <v>262</v>
      </c>
      <c r="N68" s="25"/>
      <c r="O68" s="25" t="s">
        <v>263</v>
      </c>
      <c r="P68" s="25" t="s">
        <v>510</v>
      </c>
      <c r="Q68" s="25">
        <v>0</v>
      </c>
      <c r="R68" s="25" t="s">
        <v>511</v>
      </c>
      <c r="S68" s="25"/>
      <c r="T68" s="25"/>
      <c r="U68" s="25">
        <v>261</v>
      </c>
      <c r="V68" s="25">
        <v>261</v>
      </c>
      <c r="W68" s="25" t="s">
        <v>512</v>
      </c>
      <c r="X68" s="25" t="s">
        <v>188</v>
      </c>
      <c r="Y68" s="25" t="s">
        <v>206</v>
      </c>
    </row>
    <row r="69" spans="1:25" x14ac:dyDescent="0.25">
      <c r="A69" s="25">
        <v>399405</v>
      </c>
      <c r="B69" s="25" t="s">
        <v>77</v>
      </c>
      <c r="C69" s="25" t="s">
        <v>513</v>
      </c>
      <c r="D69" s="25" t="s">
        <v>514</v>
      </c>
      <c r="E69" s="25">
        <v>132</v>
      </c>
      <c r="F69" s="25">
        <v>7219</v>
      </c>
      <c r="G69" s="25" t="s">
        <v>459</v>
      </c>
      <c r="H69" s="27">
        <v>0.70972222222222225</v>
      </c>
      <c r="I69" s="25" t="s">
        <v>394</v>
      </c>
      <c r="J69" s="27">
        <v>4.3055555555555562E-2</v>
      </c>
      <c r="K69" s="25" t="s">
        <v>515</v>
      </c>
      <c r="L69" s="25" t="s">
        <v>82</v>
      </c>
      <c r="M69" s="25" t="s">
        <v>95</v>
      </c>
      <c r="N69" s="25">
        <v>9430064</v>
      </c>
      <c r="O69" s="25" t="s">
        <v>84</v>
      </c>
      <c r="P69" s="25" t="s">
        <v>516</v>
      </c>
      <c r="Q69" s="25">
        <v>0</v>
      </c>
      <c r="R69" s="25" t="s">
        <v>166</v>
      </c>
      <c r="S69" s="25"/>
      <c r="T69" s="25"/>
      <c r="U69" s="25" t="s">
        <v>517</v>
      </c>
      <c r="V69" s="25" t="s">
        <v>517</v>
      </c>
      <c r="W69" s="25" t="s">
        <v>518</v>
      </c>
      <c r="X69" s="25" t="s">
        <v>519</v>
      </c>
      <c r="Y69" s="25" t="s">
        <v>520</v>
      </c>
    </row>
    <row r="70" spans="1:25" x14ac:dyDescent="0.25">
      <c r="A70" s="25">
        <v>399569</v>
      </c>
      <c r="B70" s="25" t="s">
        <v>77</v>
      </c>
      <c r="C70" s="25" t="s">
        <v>521</v>
      </c>
      <c r="D70" s="25" t="s">
        <v>522</v>
      </c>
      <c r="E70" s="25">
        <v>159</v>
      </c>
      <c r="F70" s="25">
        <v>15215</v>
      </c>
      <c r="G70" s="25" t="s">
        <v>394</v>
      </c>
      <c r="H70" s="27">
        <v>8.4722222222222213E-2</v>
      </c>
      <c r="I70" s="25" t="s">
        <v>394</v>
      </c>
      <c r="J70" s="27">
        <v>0.3215277777777778</v>
      </c>
      <c r="K70" s="25" t="s">
        <v>523</v>
      </c>
      <c r="L70" s="25" t="s">
        <v>82</v>
      </c>
      <c r="M70" s="25" t="s">
        <v>154</v>
      </c>
      <c r="N70" s="25">
        <v>9819959</v>
      </c>
      <c r="O70" s="25" t="s">
        <v>141</v>
      </c>
      <c r="P70" s="25" t="s">
        <v>524</v>
      </c>
      <c r="Q70" s="25">
        <v>0</v>
      </c>
      <c r="R70" s="25" t="s">
        <v>185</v>
      </c>
      <c r="S70" s="25"/>
      <c r="T70" s="25"/>
      <c r="U70" s="25">
        <v>50</v>
      </c>
      <c r="V70" s="25">
        <v>50</v>
      </c>
      <c r="W70" s="25" t="s">
        <v>525</v>
      </c>
      <c r="X70" s="25" t="s">
        <v>187</v>
      </c>
      <c r="Y70" s="25" t="s">
        <v>526</v>
      </c>
    </row>
    <row r="71" spans="1:25" x14ac:dyDescent="0.25">
      <c r="A71" s="25">
        <v>399414</v>
      </c>
      <c r="B71" s="25" t="s">
        <v>91</v>
      </c>
      <c r="C71" s="25" t="s">
        <v>92</v>
      </c>
      <c r="D71" s="25" t="s">
        <v>93</v>
      </c>
      <c r="E71" s="25">
        <v>108</v>
      </c>
      <c r="F71" s="25">
        <v>5873</v>
      </c>
      <c r="G71" s="25" t="s">
        <v>394</v>
      </c>
      <c r="H71" s="27">
        <v>0.21944444444444444</v>
      </c>
      <c r="I71" s="25" t="s">
        <v>394</v>
      </c>
      <c r="J71" s="27">
        <v>0.41250000000000003</v>
      </c>
      <c r="K71" s="25" t="s">
        <v>527</v>
      </c>
      <c r="L71" s="25" t="s">
        <v>82</v>
      </c>
      <c r="M71" s="25" t="s">
        <v>95</v>
      </c>
      <c r="N71" s="25">
        <v>9002647</v>
      </c>
      <c r="O71" s="25" t="s">
        <v>96</v>
      </c>
      <c r="P71" s="25" t="s">
        <v>528</v>
      </c>
      <c r="Q71" s="25">
        <v>0</v>
      </c>
      <c r="R71" s="25" t="s">
        <v>294</v>
      </c>
      <c r="S71" s="25"/>
      <c r="T71" s="25"/>
      <c r="U71" s="25" t="s">
        <v>436</v>
      </c>
      <c r="V71" s="25" t="s">
        <v>436</v>
      </c>
      <c r="W71" s="25" t="s">
        <v>100</v>
      </c>
      <c r="X71" s="25" t="s">
        <v>122</v>
      </c>
      <c r="Y71" s="25" t="s">
        <v>206</v>
      </c>
    </row>
    <row r="72" spans="1:25" x14ac:dyDescent="0.25">
      <c r="A72" s="25">
        <v>399600</v>
      </c>
      <c r="B72" s="25" t="s">
        <v>259</v>
      </c>
      <c r="C72" s="25" t="s">
        <v>529</v>
      </c>
      <c r="D72" s="25" t="s">
        <v>530</v>
      </c>
      <c r="E72" s="25">
        <v>105</v>
      </c>
      <c r="F72" s="25">
        <v>5241</v>
      </c>
      <c r="G72" s="25" t="s">
        <v>394</v>
      </c>
      <c r="H72" s="27">
        <v>0.3888888888888889</v>
      </c>
      <c r="I72" s="25" t="s">
        <v>394</v>
      </c>
      <c r="J72" s="27">
        <v>0.95138888888888884</v>
      </c>
      <c r="K72" s="25"/>
      <c r="L72" s="25" t="s">
        <v>108</v>
      </c>
      <c r="M72" s="25" t="s">
        <v>262</v>
      </c>
      <c r="N72" s="25" t="s">
        <v>531</v>
      </c>
      <c r="O72" s="25" t="s">
        <v>263</v>
      </c>
      <c r="P72" s="25" t="s">
        <v>532</v>
      </c>
      <c r="Q72" s="25">
        <v>0</v>
      </c>
      <c r="R72" s="25" t="s">
        <v>533</v>
      </c>
      <c r="S72" s="25"/>
      <c r="T72" s="25"/>
      <c r="U72" s="25">
        <v>43</v>
      </c>
      <c r="V72" s="25">
        <v>43</v>
      </c>
      <c r="W72" s="25"/>
      <c r="X72" s="25" t="s">
        <v>534</v>
      </c>
      <c r="Y72" s="25" t="s">
        <v>188</v>
      </c>
    </row>
    <row r="73" spans="1:25" x14ac:dyDescent="0.25">
      <c r="A73" s="25">
        <v>399671</v>
      </c>
      <c r="B73" s="25" t="s">
        <v>216</v>
      </c>
      <c r="C73" s="25" t="s">
        <v>535</v>
      </c>
      <c r="D73" s="25" t="s">
        <v>536</v>
      </c>
      <c r="E73" s="25">
        <v>79</v>
      </c>
      <c r="F73" s="25">
        <v>3367</v>
      </c>
      <c r="G73" s="25" t="s">
        <v>394</v>
      </c>
      <c r="H73" s="27">
        <v>0.46388888888888885</v>
      </c>
      <c r="I73" s="25" t="s">
        <v>343</v>
      </c>
      <c r="J73" s="27">
        <v>0.30763888888888891</v>
      </c>
      <c r="K73" s="25" t="s">
        <v>537</v>
      </c>
      <c r="L73" s="25" t="s">
        <v>82</v>
      </c>
      <c r="M73" s="25" t="s">
        <v>191</v>
      </c>
      <c r="N73" s="25">
        <v>9288203</v>
      </c>
      <c r="O73" s="25" t="s">
        <v>130</v>
      </c>
      <c r="P73" s="25" t="s">
        <v>538</v>
      </c>
      <c r="Q73" s="25">
        <v>7.5</v>
      </c>
      <c r="R73" s="25" t="s">
        <v>539</v>
      </c>
      <c r="S73" s="25"/>
      <c r="T73" s="25"/>
      <c r="U73" s="25"/>
      <c r="V73" s="25"/>
      <c r="W73" s="25" t="s">
        <v>540</v>
      </c>
      <c r="X73" s="25" t="s">
        <v>197</v>
      </c>
      <c r="Y73" s="25" t="s">
        <v>197</v>
      </c>
    </row>
    <row r="74" spans="1:25" x14ac:dyDescent="0.25">
      <c r="A74" s="25">
        <v>399868</v>
      </c>
      <c r="B74" s="25" t="s">
        <v>137</v>
      </c>
      <c r="C74" s="25" t="s">
        <v>541</v>
      </c>
      <c r="D74" s="25" t="s">
        <v>542</v>
      </c>
      <c r="E74" s="25">
        <v>27</v>
      </c>
      <c r="F74" s="25">
        <v>237</v>
      </c>
      <c r="G74" s="25" t="s">
        <v>394</v>
      </c>
      <c r="H74" s="27">
        <v>0.53819444444444442</v>
      </c>
      <c r="I74" s="25" t="s">
        <v>394</v>
      </c>
      <c r="J74" s="27">
        <v>0.9375</v>
      </c>
      <c r="K74" s="25" t="s">
        <v>543</v>
      </c>
      <c r="L74" s="25" t="s">
        <v>82</v>
      </c>
      <c r="M74" s="25" t="s">
        <v>544</v>
      </c>
      <c r="N74" s="25" t="s">
        <v>545</v>
      </c>
      <c r="O74" s="25" t="s">
        <v>301</v>
      </c>
      <c r="P74" s="25" t="s">
        <v>546</v>
      </c>
      <c r="Q74" s="25">
        <v>0</v>
      </c>
      <c r="R74" s="25" t="s">
        <v>213</v>
      </c>
      <c r="S74" s="25"/>
      <c r="T74" s="25"/>
      <c r="U74" s="25"/>
      <c r="V74" s="25"/>
      <c r="W74" s="25" t="s">
        <v>547</v>
      </c>
      <c r="X74" s="25" t="s">
        <v>304</v>
      </c>
      <c r="Y74" s="25" t="s">
        <v>386</v>
      </c>
    </row>
    <row r="75" spans="1:25" x14ac:dyDescent="0.25">
      <c r="A75" s="25">
        <v>399876</v>
      </c>
      <c r="B75" s="25" t="s">
        <v>145</v>
      </c>
      <c r="C75" s="25" t="s">
        <v>548</v>
      </c>
      <c r="D75" s="25" t="s">
        <v>306</v>
      </c>
      <c r="E75" s="25">
        <v>68</v>
      </c>
      <c r="F75" s="25">
        <v>1318</v>
      </c>
      <c r="G75" s="25" t="s">
        <v>394</v>
      </c>
      <c r="H75" s="27">
        <v>0.53819444444444442</v>
      </c>
      <c r="I75" s="25" t="s">
        <v>394</v>
      </c>
      <c r="J75" s="27">
        <v>0.9375</v>
      </c>
      <c r="K75" s="25" t="s">
        <v>543</v>
      </c>
      <c r="L75" s="25" t="s">
        <v>82</v>
      </c>
      <c r="M75" s="25" t="s">
        <v>544</v>
      </c>
      <c r="N75" s="25" t="s">
        <v>307</v>
      </c>
      <c r="O75" s="25" t="s">
        <v>301</v>
      </c>
      <c r="P75" s="25" t="s">
        <v>549</v>
      </c>
      <c r="Q75" s="25">
        <v>4.57</v>
      </c>
      <c r="R75" s="25" t="s">
        <v>550</v>
      </c>
      <c r="S75" s="25"/>
      <c r="T75" s="25"/>
      <c r="U75" s="25"/>
      <c r="V75" s="25"/>
      <c r="W75" s="25" t="s">
        <v>551</v>
      </c>
      <c r="X75" s="25" t="s">
        <v>304</v>
      </c>
      <c r="Y75" s="25" t="s">
        <v>386</v>
      </c>
    </row>
    <row r="76" spans="1:25" x14ac:dyDescent="0.25">
      <c r="A76" s="25">
        <v>399788</v>
      </c>
      <c r="B76" s="25" t="s">
        <v>91</v>
      </c>
      <c r="C76" s="25" t="s">
        <v>309</v>
      </c>
      <c r="D76" s="25" t="s">
        <v>310</v>
      </c>
      <c r="E76" s="25">
        <v>71</v>
      </c>
      <c r="F76" s="25">
        <v>1050</v>
      </c>
      <c r="G76" s="25" t="s">
        <v>394</v>
      </c>
      <c r="H76" s="27">
        <v>0.90972222222222221</v>
      </c>
      <c r="I76" s="25" t="s">
        <v>552</v>
      </c>
      <c r="J76" s="27">
        <v>0.25833333333333336</v>
      </c>
      <c r="K76" s="25" t="s">
        <v>553</v>
      </c>
      <c r="L76" s="25" t="s">
        <v>82</v>
      </c>
      <c r="M76" s="25" t="s">
        <v>243</v>
      </c>
      <c r="N76" s="25">
        <v>8132055</v>
      </c>
      <c r="O76" s="25" t="s">
        <v>301</v>
      </c>
      <c r="P76" s="25" t="s">
        <v>554</v>
      </c>
      <c r="Q76" s="25">
        <v>0</v>
      </c>
      <c r="R76" s="25" t="s">
        <v>418</v>
      </c>
      <c r="S76" s="25" t="s">
        <v>555</v>
      </c>
      <c r="T76" s="25"/>
      <c r="U76" s="25">
        <v>21021</v>
      </c>
      <c r="V76" s="25">
        <v>21031</v>
      </c>
      <c r="W76" s="25" t="s">
        <v>315</v>
      </c>
      <c r="X76" s="25" t="s">
        <v>304</v>
      </c>
      <c r="Y76" s="25" t="s">
        <v>188</v>
      </c>
    </row>
    <row r="77" spans="1:25" x14ac:dyDescent="0.25">
      <c r="A77" s="25">
        <v>399748</v>
      </c>
      <c r="B77" s="25" t="s">
        <v>91</v>
      </c>
      <c r="C77" s="25" t="s">
        <v>92</v>
      </c>
      <c r="D77" s="25" t="s">
        <v>93</v>
      </c>
      <c r="E77" s="25">
        <v>108</v>
      </c>
      <c r="F77" s="25">
        <v>5873</v>
      </c>
      <c r="G77" s="25" t="s">
        <v>394</v>
      </c>
      <c r="H77" s="27">
        <v>0.90972222222222221</v>
      </c>
      <c r="I77" s="25" t="s">
        <v>486</v>
      </c>
      <c r="J77" s="27">
        <v>0.22430555555555556</v>
      </c>
      <c r="K77" s="25" t="s">
        <v>556</v>
      </c>
      <c r="L77" s="25" t="s">
        <v>82</v>
      </c>
      <c r="M77" s="25" t="s">
        <v>95</v>
      </c>
      <c r="N77" s="25">
        <v>9002647</v>
      </c>
      <c r="O77" s="25" t="s">
        <v>96</v>
      </c>
      <c r="P77" s="25" t="s">
        <v>557</v>
      </c>
      <c r="Q77" s="25">
        <v>0</v>
      </c>
      <c r="R77" s="25" t="s">
        <v>558</v>
      </c>
      <c r="S77" s="25"/>
      <c r="T77" s="25"/>
      <c r="U77" s="25" t="s">
        <v>436</v>
      </c>
      <c r="V77" s="25" t="s">
        <v>436</v>
      </c>
      <c r="W77" s="25" t="s">
        <v>100</v>
      </c>
      <c r="X77" s="25" t="s">
        <v>559</v>
      </c>
      <c r="Y77" s="25" t="s">
        <v>560</v>
      </c>
    </row>
    <row r="78" spans="1:25" x14ac:dyDescent="0.25">
      <c r="A78" s="25">
        <v>399359</v>
      </c>
      <c r="B78" s="25" t="s">
        <v>137</v>
      </c>
      <c r="C78" s="25" t="s">
        <v>561</v>
      </c>
      <c r="D78" s="25" t="s">
        <v>562</v>
      </c>
      <c r="E78" s="25">
        <v>68</v>
      </c>
      <c r="F78" s="25">
        <v>1659</v>
      </c>
      <c r="G78" s="25" t="s">
        <v>563</v>
      </c>
      <c r="H78" s="27">
        <v>0.2388888888888889</v>
      </c>
      <c r="I78" s="25" t="s">
        <v>343</v>
      </c>
      <c r="J78" s="27">
        <v>0.74791666666666667</v>
      </c>
      <c r="K78" s="25" t="s">
        <v>564</v>
      </c>
      <c r="L78" s="25" t="s">
        <v>82</v>
      </c>
      <c r="M78" s="25" t="s">
        <v>476</v>
      </c>
      <c r="N78" s="25">
        <v>9621534</v>
      </c>
      <c r="O78" s="25" t="s">
        <v>84</v>
      </c>
      <c r="P78" s="25" t="s">
        <v>565</v>
      </c>
      <c r="Q78" s="25">
        <v>0</v>
      </c>
      <c r="R78" s="25" t="s">
        <v>368</v>
      </c>
      <c r="S78" s="25"/>
      <c r="T78" s="25"/>
      <c r="U78" s="25"/>
      <c r="V78" s="25"/>
      <c r="W78" s="25" t="s">
        <v>566</v>
      </c>
      <c r="X78" s="25" t="s">
        <v>117</v>
      </c>
      <c r="Y78" s="25" t="s">
        <v>117</v>
      </c>
    </row>
    <row r="79" spans="1:25" x14ac:dyDescent="0.25">
      <c r="A79" s="25">
        <v>401399</v>
      </c>
      <c r="B79" s="25" t="s">
        <v>392</v>
      </c>
      <c r="C79" s="25" t="s">
        <v>567</v>
      </c>
      <c r="D79" s="25" t="s">
        <v>567</v>
      </c>
      <c r="E79" s="25">
        <v>25</v>
      </c>
      <c r="F79" s="25">
        <v>164</v>
      </c>
      <c r="G79" s="25" t="s">
        <v>563</v>
      </c>
      <c r="H79" s="27">
        <v>0.25</v>
      </c>
      <c r="I79" s="25" t="s">
        <v>568</v>
      </c>
      <c r="J79" s="27">
        <v>0.45833333333333331</v>
      </c>
      <c r="K79" s="25"/>
      <c r="L79" s="25" t="s">
        <v>108</v>
      </c>
      <c r="M79" s="25" t="s">
        <v>330</v>
      </c>
      <c r="N79" s="25">
        <v>17677</v>
      </c>
      <c r="O79" s="25" t="s">
        <v>252</v>
      </c>
      <c r="P79" s="25" t="s">
        <v>569</v>
      </c>
      <c r="Q79" s="25">
        <v>3.46</v>
      </c>
      <c r="R79" s="25" t="s">
        <v>332</v>
      </c>
      <c r="S79" s="25"/>
      <c r="T79" s="25"/>
      <c r="U79" s="25"/>
      <c r="V79" s="25"/>
      <c r="W79" s="25" t="s">
        <v>570</v>
      </c>
      <c r="X79" s="25" t="s">
        <v>571</v>
      </c>
      <c r="Y79" s="25" t="s">
        <v>188</v>
      </c>
    </row>
    <row r="80" spans="1:25" x14ac:dyDescent="0.25">
      <c r="A80" s="25">
        <v>399934</v>
      </c>
      <c r="B80" s="25" t="s">
        <v>483</v>
      </c>
      <c r="C80" s="25" t="s">
        <v>572</v>
      </c>
      <c r="D80" s="25" t="s">
        <v>573</v>
      </c>
      <c r="E80" s="25">
        <v>11</v>
      </c>
      <c r="F80" s="25">
        <v>11</v>
      </c>
      <c r="G80" s="25" t="s">
        <v>563</v>
      </c>
      <c r="H80" s="27">
        <v>0.25</v>
      </c>
      <c r="I80" s="25" t="s">
        <v>563</v>
      </c>
      <c r="J80" s="27">
        <v>0.375</v>
      </c>
      <c r="K80" s="25"/>
      <c r="L80" s="25" t="s">
        <v>108</v>
      </c>
      <c r="M80" s="25" t="s">
        <v>330</v>
      </c>
      <c r="N80" s="25" t="s">
        <v>574</v>
      </c>
      <c r="O80" s="25" t="s">
        <v>252</v>
      </c>
      <c r="P80" s="25" t="s">
        <v>575</v>
      </c>
      <c r="Q80" s="25">
        <v>4</v>
      </c>
      <c r="R80" s="25" t="s">
        <v>332</v>
      </c>
      <c r="S80" s="25"/>
      <c r="T80" s="25"/>
      <c r="U80" s="25"/>
      <c r="V80" s="25"/>
      <c r="W80" s="25" t="s">
        <v>576</v>
      </c>
      <c r="X80" s="25" t="s">
        <v>283</v>
      </c>
      <c r="Y80" s="25" t="s">
        <v>283</v>
      </c>
    </row>
    <row r="81" spans="1:25" x14ac:dyDescent="0.25">
      <c r="A81" s="25">
        <v>399895</v>
      </c>
      <c r="B81" s="25" t="s">
        <v>216</v>
      </c>
      <c r="C81" s="25" t="s">
        <v>577</v>
      </c>
      <c r="D81" s="25" t="s">
        <v>578</v>
      </c>
      <c r="E81" s="25">
        <v>74</v>
      </c>
      <c r="F81" s="25">
        <v>2218</v>
      </c>
      <c r="G81" s="25" t="s">
        <v>563</v>
      </c>
      <c r="H81" s="27">
        <v>0.42430555555555555</v>
      </c>
      <c r="I81" s="25" t="s">
        <v>343</v>
      </c>
      <c r="J81" s="27">
        <v>0.30208333333333331</v>
      </c>
      <c r="K81" s="25" t="s">
        <v>579</v>
      </c>
      <c r="L81" s="25" t="s">
        <v>82</v>
      </c>
      <c r="M81" s="25" t="s">
        <v>191</v>
      </c>
      <c r="N81" s="25">
        <v>71396</v>
      </c>
      <c r="O81" s="25" t="s">
        <v>192</v>
      </c>
      <c r="P81" s="25" t="s">
        <v>580</v>
      </c>
      <c r="Q81" s="25">
        <v>4</v>
      </c>
      <c r="R81" s="25" t="s">
        <v>194</v>
      </c>
      <c r="S81" s="25"/>
      <c r="T81" s="25"/>
      <c r="U81" s="25"/>
      <c r="V81" s="25"/>
      <c r="W81" s="25" t="s">
        <v>581</v>
      </c>
      <c r="X81" s="25" t="s">
        <v>582</v>
      </c>
      <c r="Y81" s="25" t="s">
        <v>398</v>
      </c>
    </row>
    <row r="82" spans="1:25" x14ac:dyDescent="0.25">
      <c r="A82" s="25">
        <v>399012</v>
      </c>
      <c r="B82" s="25" t="s">
        <v>77</v>
      </c>
      <c r="C82" s="25" t="s">
        <v>583</v>
      </c>
      <c r="D82" s="25" t="s">
        <v>584</v>
      </c>
      <c r="E82" s="25">
        <v>186</v>
      </c>
      <c r="F82" s="25">
        <v>27571</v>
      </c>
      <c r="G82" s="25" t="s">
        <v>563</v>
      </c>
      <c r="H82" s="27">
        <v>0.85277777777777775</v>
      </c>
      <c r="I82" s="25" t="s">
        <v>486</v>
      </c>
      <c r="J82" s="27">
        <v>0.30208333333333331</v>
      </c>
      <c r="K82" s="25" t="s">
        <v>585</v>
      </c>
      <c r="L82" s="25" t="s">
        <v>82</v>
      </c>
      <c r="M82" s="25" t="s">
        <v>83</v>
      </c>
      <c r="N82" s="25">
        <v>9845659</v>
      </c>
      <c r="O82" s="25" t="s">
        <v>84</v>
      </c>
      <c r="P82" s="25" t="s">
        <v>586</v>
      </c>
      <c r="Q82" s="25">
        <v>0</v>
      </c>
      <c r="R82" s="25" t="s">
        <v>166</v>
      </c>
      <c r="S82" s="25"/>
      <c r="T82" s="25"/>
      <c r="U82" s="25" t="s">
        <v>587</v>
      </c>
      <c r="V82" s="25" t="s">
        <v>587</v>
      </c>
      <c r="W82" s="25" t="s">
        <v>588</v>
      </c>
      <c r="X82" s="25" t="s">
        <v>89</v>
      </c>
      <c r="Y82" s="25" t="s">
        <v>90</v>
      </c>
    </row>
    <row r="83" spans="1:25" x14ac:dyDescent="0.25">
      <c r="A83" s="25">
        <v>399883</v>
      </c>
      <c r="B83" s="25" t="s">
        <v>483</v>
      </c>
      <c r="C83" s="25" t="s">
        <v>589</v>
      </c>
      <c r="D83" s="25" t="s">
        <v>589</v>
      </c>
      <c r="E83" s="25">
        <v>24</v>
      </c>
      <c r="F83" s="25">
        <v>80</v>
      </c>
      <c r="G83" s="25" t="s">
        <v>486</v>
      </c>
      <c r="H83" s="27">
        <v>0.375</v>
      </c>
      <c r="I83" s="25" t="s">
        <v>486</v>
      </c>
      <c r="J83" s="27">
        <v>0.58333333333333337</v>
      </c>
      <c r="K83" s="25" t="s">
        <v>590</v>
      </c>
      <c r="L83" s="25" t="s">
        <v>82</v>
      </c>
      <c r="M83" s="25" t="s">
        <v>128</v>
      </c>
      <c r="N83" s="25">
        <v>740570</v>
      </c>
      <c r="O83" s="25" t="s">
        <v>252</v>
      </c>
      <c r="P83" s="25" t="s">
        <v>591</v>
      </c>
      <c r="Q83" s="25">
        <v>0</v>
      </c>
      <c r="R83" s="25" t="s">
        <v>332</v>
      </c>
      <c r="S83" s="25" t="s">
        <v>592</v>
      </c>
      <c r="T83" s="25"/>
      <c r="U83" s="25"/>
      <c r="V83" s="25"/>
      <c r="W83" s="25" t="s">
        <v>593</v>
      </c>
      <c r="X83" s="25" t="s">
        <v>197</v>
      </c>
      <c r="Y83" s="25" t="s">
        <v>197</v>
      </c>
    </row>
    <row r="84" spans="1:25" x14ac:dyDescent="0.25">
      <c r="A84" s="25">
        <v>400130</v>
      </c>
      <c r="B84" s="25" t="s">
        <v>359</v>
      </c>
      <c r="C84" s="25" t="s">
        <v>360</v>
      </c>
      <c r="D84" s="25" t="s">
        <v>361</v>
      </c>
      <c r="E84" s="25">
        <v>28</v>
      </c>
      <c r="F84" s="25">
        <v>100</v>
      </c>
      <c r="G84" s="25" t="s">
        <v>486</v>
      </c>
      <c r="H84" s="27">
        <v>0.54166666666666663</v>
      </c>
      <c r="I84" s="25" t="s">
        <v>343</v>
      </c>
      <c r="J84" s="27">
        <v>0.83333333333333337</v>
      </c>
      <c r="K84" s="25"/>
      <c r="L84" s="25" t="s">
        <v>108</v>
      </c>
      <c r="M84" s="25" t="s">
        <v>330</v>
      </c>
      <c r="N84" s="25">
        <v>2401</v>
      </c>
      <c r="O84" s="25" t="s">
        <v>252</v>
      </c>
      <c r="P84" s="25" t="s">
        <v>594</v>
      </c>
      <c r="Q84" s="25">
        <v>4</v>
      </c>
      <c r="R84" s="25" t="s">
        <v>363</v>
      </c>
      <c r="S84" s="25"/>
      <c r="T84" s="25"/>
      <c r="U84" s="25"/>
      <c r="V84" s="25"/>
      <c r="W84" s="25" t="s">
        <v>364</v>
      </c>
      <c r="X84" s="25" t="s">
        <v>283</v>
      </c>
      <c r="Y84" s="25" t="s">
        <v>116</v>
      </c>
    </row>
    <row r="85" spans="1:25" x14ac:dyDescent="0.25">
      <c r="A85" s="25">
        <v>400110</v>
      </c>
      <c r="B85" s="25" t="s">
        <v>103</v>
      </c>
      <c r="C85" s="25" t="s">
        <v>353</v>
      </c>
      <c r="D85" s="25" t="s">
        <v>354</v>
      </c>
      <c r="E85" s="25">
        <v>311</v>
      </c>
      <c r="F85" s="25">
        <v>138193</v>
      </c>
      <c r="G85" s="25" t="s">
        <v>486</v>
      </c>
      <c r="H85" s="27">
        <v>0.73055555555555562</v>
      </c>
      <c r="I85" s="25" t="s">
        <v>595</v>
      </c>
      <c r="J85" s="27">
        <v>0.62222222222222223</v>
      </c>
      <c r="K85" s="25"/>
      <c r="L85" s="25" t="s">
        <v>108</v>
      </c>
      <c r="M85" s="25" t="s">
        <v>349</v>
      </c>
      <c r="N85" s="25">
        <v>9167227</v>
      </c>
      <c r="O85" s="25" t="s">
        <v>110</v>
      </c>
      <c r="P85" s="25" t="s">
        <v>596</v>
      </c>
      <c r="Q85" s="25">
        <v>0</v>
      </c>
      <c r="R85" s="25" t="s">
        <v>254</v>
      </c>
      <c r="S85" s="25" t="s">
        <v>597</v>
      </c>
      <c r="T85" s="25" t="s">
        <v>357</v>
      </c>
      <c r="U85" s="25">
        <v>21024</v>
      </c>
      <c r="V85" s="25">
        <v>21024</v>
      </c>
      <c r="W85" s="25" t="s">
        <v>358</v>
      </c>
      <c r="X85" s="25" t="s">
        <v>116</v>
      </c>
      <c r="Y85" s="25" t="s">
        <v>116</v>
      </c>
    </row>
    <row r="86" spans="1:25" x14ac:dyDescent="0.25">
      <c r="A86" s="25">
        <v>400093</v>
      </c>
      <c r="B86" s="25" t="s">
        <v>91</v>
      </c>
      <c r="C86" s="25" t="s">
        <v>320</v>
      </c>
      <c r="D86" s="25" t="s">
        <v>321</v>
      </c>
      <c r="E86" s="25">
        <v>42</v>
      </c>
      <c r="F86" s="25">
        <v>380</v>
      </c>
      <c r="G86" s="25" t="s">
        <v>343</v>
      </c>
      <c r="H86" s="27">
        <v>0.25</v>
      </c>
      <c r="I86" s="25" t="s">
        <v>343</v>
      </c>
      <c r="J86" s="27">
        <v>0.78611111111111109</v>
      </c>
      <c r="K86" s="25"/>
      <c r="L86" s="25" t="s">
        <v>108</v>
      </c>
      <c r="M86" s="25" t="s">
        <v>323</v>
      </c>
      <c r="N86" s="25">
        <v>7321960</v>
      </c>
      <c r="O86" s="25" t="s">
        <v>211</v>
      </c>
      <c r="P86" s="25" t="s">
        <v>598</v>
      </c>
      <c r="Q86" s="25">
        <v>0</v>
      </c>
      <c r="R86" s="25" t="s">
        <v>176</v>
      </c>
      <c r="S86" s="25" t="s">
        <v>325</v>
      </c>
      <c r="T86" s="25"/>
      <c r="U86" s="25"/>
      <c r="V86" s="25"/>
      <c r="W86" s="25" t="s">
        <v>326</v>
      </c>
      <c r="X86" s="25" t="s">
        <v>188</v>
      </c>
      <c r="Y86" s="25" t="s">
        <v>386</v>
      </c>
    </row>
    <row r="87" spans="1:25" x14ac:dyDescent="0.25">
      <c r="A87" s="25">
        <v>393507</v>
      </c>
      <c r="B87" s="25" t="s">
        <v>216</v>
      </c>
      <c r="C87" s="25" t="s">
        <v>599</v>
      </c>
      <c r="D87" s="25" t="s">
        <v>599</v>
      </c>
      <c r="E87" s="25">
        <v>63</v>
      </c>
      <c r="F87" s="25">
        <v>1620</v>
      </c>
      <c r="G87" s="25" t="s">
        <v>343</v>
      </c>
      <c r="H87" s="27">
        <v>0.34930555555555554</v>
      </c>
      <c r="I87" s="25" t="s">
        <v>552</v>
      </c>
      <c r="J87" s="27">
        <v>0.32222222222222224</v>
      </c>
      <c r="K87" s="25" t="s">
        <v>600</v>
      </c>
      <c r="L87" s="25" t="s">
        <v>82</v>
      </c>
      <c r="M87" s="25" t="s">
        <v>128</v>
      </c>
      <c r="N87" s="25" t="s">
        <v>601</v>
      </c>
      <c r="O87" s="25" t="s">
        <v>130</v>
      </c>
      <c r="P87" s="25" t="s">
        <v>602</v>
      </c>
      <c r="Q87" s="25">
        <v>0</v>
      </c>
      <c r="R87" s="25" t="s">
        <v>194</v>
      </c>
      <c r="S87" s="25" t="s">
        <v>133</v>
      </c>
      <c r="T87" s="25"/>
      <c r="U87" s="25"/>
      <c r="V87" s="25"/>
      <c r="W87" s="25" t="s">
        <v>603</v>
      </c>
      <c r="X87" s="25" t="s">
        <v>398</v>
      </c>
      <c r="Y87" s="25" t="s">
        <v>604</v>
      </c>
    </row>
    <row r="88" spans="1:25" x14ac:dyDescent="0.25">
      <c r="A88" s="25">
        <v>399984</v>
      </c>
      <c r="B88" s="25" t="s">
        <v>103</v>
      </c>
      <c r="C88" s="25" t="s">
        <v>605</v>
      </c>
      <c r="D88" s="25" t="s">
        <v>606</v>
      </c>
      <c r="E88" s="25">
        <v>301</v>
      </c>
      <c r="F88" s="25">
        <v>82910</v>
      </c>
      <c r="G88" s="25" t="s">
        <v>343</v>
      </c>
      <c r="H88" s="27">
        <v>0.35416666666666669</v>
      </c>
      <c r="I88" s="25"/>
      <c r="J88" s="25"/>
      <c r="K88" s="25" t="s">
        <v>607</v>
      </c>
      <c r="L88" s="25" t="s">
        <v>608</v>
      </c>
      <c r="M88" s="25" t="s">
        <v>349</v>
      </c>
      <c r="N88" s="25"/>
      <c r="O88" s="25" t="s">
        <v>609</v>
      </c>
      <c r="P88" s="25" t="s">
        <v>610</v>
      </c>
      <c r="Q88" s="25">
        <v>0</v>
      </c>
      <c r="R88" s="25" t="s">
        <v>611</v>
      </c>
      <c r="S88" s="25"/>
      <c r="T88" s="25"/>
      <c r="U88" s="25"/>
      <c r="V88" s="25"/>
      <c r="W88" s="25" t="s">
        <v>612</v>
      </c>
      <c r="X88" s="25"/>
      <c r="Y88" s="25"/>
    </row>
    <row r="89" spans="1:25" x14ac:dyDescent="0.25">
      <c r="A89" s="25">
        <v>399981</v>
      </c>
      <c r="B89" s="25" t="s">
        <v>103</v>
      </c>
      <c r="C89" s="25" t="s">
        <v>613</v>
      </c>
      <c r="D89" s="25" t="s">
        <v>614</v>
      </c>
      <c r="E89" s="25">
        <v>278</v>
      </c>
      <c r="F89" s="25">
        <v>78717</v>
      </c>
      <c r="G89" s="25" t="s">
        <v>343</v>
      </c>
      <c r="H89" s="27">
        <v>0.4284722222222222</v>
      </c>
      <c r="I89" s="25"/>
      <c r="J89" s="25"/>
      <c r="K89" s="25" t="s">
        <v>615</v>
      </c>
      <c r="L89" s="25" t="s">
        <v>608</v>
      </c>
      <c r="M89" s="25" t="s">
        <v>349</v>
      </c>
      <c r="N89" s="25">
        <v>9116876</v>
      </c>
      <c r="O89" s="25" t="s">
        <v>616</v>
      </c>
      <c r="P89" s="25" t="s">
        <v>617</v>
      </c>
      <c r="Q89" s="25">
        <v>0</v>
      </c>
      <c r="R89" s="25" t="s">
        <v>618</v>
      </c>
      <c r="S89" s="25"/>
      <c r="T89" s="25" t="s">
        <v>357</v>
      </c>
      <c r="U89" s="25"/>
      <c r="V89" s="25"/>
      <c r="W89" s="25" t="s">
        <v>619</v>
      </c>
      <c r="X89" s="25"/>
      <c r="Y89" s="25"/>
    </row>
    <row r="90" spans="1:25" x14ac:dyDescent="0.25">
      <c r="A90" s="25">
        <v>400220</v>
      </c>
      <c r="B90" s="25" t="s">
        <v>483</v>
      </c>
      <c r="C90" s="25" t="s">
        <v>620</v>
      </c>
      <c r="D90" s="25" t="s">
        <v>621</v>
      </c>
      <c r="E90" s="25">
        <v>10</v>
      </c>
      <c r="F90" s="25">
        <v>1</v>
      </c>
      <c r="G90" s="25" t="s">
        <v>343</v>
      </c>
      <c r="H90" s="27">
        <v>0.45833333333333331</v>
      </c>
      <c r="I90" s="25" t="s">
        <v>552</v>
      </c>
      <c r="J90" s="27">
        <v>0.34375</v>
      </c>
      <c r="K90" s="25" t="s">
        <v>622</v>
      </c>
      <c r="L90" s="25" t="s">
        <v>82</v>
      </c>
      <c r="M90" s="25" t="s">
        <v>128</v>
      </c>
      <c r="N90" s="25" t="s">
        <v>623</v>
      </c>
      <c r="O90" s="25" t="s">
        <v>252</v>
      </c>
      <c r="P90" s="25" t="s">
        <v>624</v>
      </c>
      <c r="Q90" s="25">
        <v>0.9</v>
      </c>
      <c r="R90" s="25" t="s">
        <v>332</v>
      </c>
      <c r="S90" s="25"/>
      <c r="T90" s="25"/>
      <c r="U90" s="25"/>
      <c r="V90" s="25"/>
      <c r="W90" s="25"/>
      <c r="X90" s="25" t="s">
        <v>102</v>
      </c>
      <c r="Y90" s="25" t="s">
        <v>604</v>
      </c>
    </row>
    <row r="91" spans="1:25" x14ac:dyDescent="0.25">
      <c r="A91" s="25">
        <v>400174</v>
      </c>
      <c r="B91" s="25" t="s">
        <v>483</v>
      </c>
      <c r="C91" s="25" t="s">
        <v>625</v>
      </c>
      <c r="D91" s="25" t="s">
        <v>626</v>
      </c>
      <c r="E91" s="25">
        <v>9</v>
      </c>
      <c r="F91" s="25">
        <v>30</v>
      </c>
      <c r="G91" s="25" t="s">
        <v>343</v>
      </c>
      <c r="H91" s="27">
        <v>0.45833333333333331</v>
      </c>
      <c r="I91" s="25" t="s">
        <v>343</v>
      </c>
      <c r="J91" s="27">
        <v>0.4861111111111111</v>
      </c>
      <c r="K91" s="25" t="s">
        <v>627</v>
      </c>
      <c r="L91" s="25" t="s">
        <v>82</v>
      </c>
      <c r="M91" s="25" t="s">
        <v>128</v>
      </c>
      <c r="N91" s="25" t="s">
        <v>628</v>
      </c>
      <c r="O91" s="25" t="s">
        <v>252</v>
      </c>
      <c r="P91" s="25" t="s">
        <v>629</v>
      </c>
      <c r="Q91" s="25">
        <v>0</v>
      </c>
      <c r="R91" s="25" t="s">
        <v>332</v>
      </c>
      <c r="S91" s="25"/>
      <c r="T91" s="25"/>
      <c r="U91" s="25"/>
      <c r="V91" s="25"/>
      <c r="W91" s="25"/>
      <c r="X91" s="25" t="s">
        <v>197</v>
      </c>
      <c r="Y91" s="25" t="s">
        <v>197</v>
      </c>
    </row>
    <row r="92" spans="1:25" x14ac:dyDescent="0.25">
      <c r="A92" s="25">
        <v>398530</v>
      </c>
      <c r="B92" s="25" t="s">
        <v>77</v>
      </c>
      <c r="C92" s="25" t="s">
        <v>437</v>
      </c>
      <c r="D92" s="25" t="s">
        <v>438</v>
      </c>
      <c r="E92" s="25">
        <v>139</v>
      </c>
      <c r="F92" s="25">
        <v>9996</v>
      </c>
      <c r="G92" s="25" t="s">
        <v>343</v>
      </c>
      <c r="H92" s="27">
        <v>0.49305555555555558</v>
      </c>
      <c r="I92" s="25" t="s">
        <v>343</v>
      </c>
      <c r="J92" s="27">
        <v>0.66666666666666663</v>
      </c>
      <c r="K92" s="25" t="s">
        <v>630</v>
      </c>
      <c r="L92" s="25" t="s">
        <v>82</v>
      </c>
      <c r="M92" s="25" t="s">
        <v>163</v>
      </c>
      <c r="N92" s="25">
        <v>9366225</v>
      </c>
      <c r="O92" s="25" t="s">
        <v>164</v>
      </c>
      <c r="P92" s="25" t="s">
        <v>631</v>
      </c>
      <c r="Q92" s="25">
        <v>11.8</v>
      </c>
      <c r="R92" s="25" t="s">
        <v>632</v>
      </c>
      <c r="S92" s="25"/>
      <c r="T92" s="25"/>
      <c r="U92" s="25" t="s">
        <v>633</v>
      </c>
      <c r="V92" s="25" t="s">
        <v>633</v>
      </c>
      <c r="W92" s="25" t="s">
        <v>442</v>
      </c>
      <c r="X92" s="25" t="s">
        <v>169</v>
      </c>
      <c r="Y92" s="25" t="s">
        <v>170</v>
      </c>
    </row>
    <row r="93" spans="1:25" x14ac:dyDescent="0.25">
      <c r="A93" s="25">
        <v>399983</v>
      </c>
      <c r="B93" s="25" t="s">
        <v>259</v>
      </c>
      <c r="C93" s="25" t="s">
        <v>634</v>
      </c>
      <c r="D93" s="25" t="s">
        <v>635</v>
      </c>
      <c r="E93" s="25">
        <v>121</v>
      </c>
      <c r="F93" s="25">
        <v>6688</v>
      </c>
      <c r="G93" s="25" t="s">
        <v>343</v>
      </c>
      <c r="H93" s="27">
        <v>0.7583333333333333</v>
      </c>
      <c r="I93" s="25" t="s">
        <v>636</v>
      </c>
      <c r="J93" s="27">
        <v>0.61249999999999993</v>
      </c>
      <c r="K93" s="25"/>
      <c r="L93" s="25" t="s">
        <v>108</v>
      </c>
      <c r="M93" s="25" t="s">
        <v>262</v>
      </c>
      <c r="N93" s="25">
        <v>9415741</v>
      </c>
      <c r="O93" s="25" t="s">
        <v>263</v>
      </c>
      <c r="P93" s="25" t="s">
        <v>637</v>
      </c>
      <c r="Q93" s="25">
        <v>0</v>
      </c>
      <c r="R93" s="25" t="s">
        <v>319</v>
      </c>
      <c r="S93" s="25"/>
      <c r="T93" s="25"/>
      <c r="U93" s="25">
        <v>217</v>
      </c>
      <c r="V93" s="25">
        <v>217</v>
      </c>
      <c r="W93" s="25" t="s">
        <v>638</v>
      </c>
      <c r="X93" s="25" t="s">
        <v>188</v>
      </c>
      <c r="Y93" s="25" t="s">
        <v>117</v>
      </c>
    </row>
    <row r="94" spans="1:25" x14ac:dyDescent="0.25">
      <c r="A94" s="25">
        <v>399978</v>
      </c>
      <c r="B94" s="25" t="s">
        <v>77</v>
      </c>
      <c r="C94" s="25" t="s">
        <v>639</v>
      </c>
      <c r="D94" s="25" t="s">
        <v>640</v>
      </c>
      <c r="E94" s="25">
        <v>166</v>
      </c>
      <c r="F94" s="25">
        <v>15375</v>
      </c>
      <c r="G94" s="25" t="s">
        <v>343</v>
      </c>
      <c r="H94" s="27">
        <v>0.89097222222222217</v>
      </c>
      <c r="I94" s="25" t="s">
        <v>636</v>
      </c>
      <c r="J94" s="27">
        <v>0.26041666666666669</v>
      </c>
      <c r="K94" s="25" t="s">
        <v>641</v>
      </c>
      <c r="L94" s="25" t="s">
        <v>82</v>
      </c>
      <c r="M94" s="25" t="s">
        <v>95</v>
      </c>
      <c r="N94" s="25">
        <v>9395044</v>
      </c>
      <c r="O94" s="25" t="s">
        <v>84</v>
      </c>
      <c r="P94" s="25" t="s">
        <v>642</v>
      </c>
      <c r="Q94" s="25">
        <v>0</v>
      </c>
      <c r="R94" s="25" t="s">
        <v>202</v>
      </c>
      <c r="S94" s="25"/>
      <c r="T94" s="25"/>
      <c r="U94" s="25" t="s">
        <v>643</v>
      </c>
      <c r="V94" s="25" t="s">
        <v>643</v>
      </c>
      <c r="W94" s="25" t="s">
        <v>644</v>
      </c>
      <c r="X94" s="25" t="s">
        <v>239</v>
      </c>
      <c r="Y94" s="25" t="s">
        <v>502</v>
      </c>
    </row>
    <row r="95" spans="1:25" x14ac:dyDescent="0.25">
      <c r="A95" s="25">
        <v>399571</v>
      </c>
      <c r="B95" s="25" t="s">
        <v>77</v>
      </c>
      <c r="C95" s="25" t="s">
        <v>151</v>
      </c>
      <c r="D95" s="25" t="s">
        <v>152</v>
      </c>
      <c r="E95" s="25">
        <v>159</v>
      </c>
      <c r="F95" s="25">
        <v>15215</v>
      </c>
      <c r="G95" s="25" t="s">
        <v>636</v>
      </c>
      <c r="H95" s="27">
        <v>8.3333333333333329E-2</v>
      </c>
      <c r="I95" s="25" t="s">
        <v>636</v>
      </c>
      <c r="J95" s="27">
        <v>0.46736111111111112</v>
      </c>
      <c r="K95" s="25" t="s">
        <v>645</v>
      </c>
      <c r="L95" s="25" t="s">
        <v>82</v>
      </c>
      <c r="M95" s="25" t="s">
        <v>154</v>
      </c>
      <c r="N95" s="25">
        <v>9819947</v>
      </c>
      <c r="O95" s="25" t="s">
        <v>141</v>
      </c>
      <c r="P95" s="25" t="s">
        <v>646</v>
      </c>
      <c r="Q95" s="25">
        <v>0</v>
      </c>
      <c r="R95" s="25" t="s">
        <v>176</v>
      </c>
      <c r="S95" s="25"/>
      <c r="T95" s="25"/>
      <c r="U95" s="25">
        <v>43</v>
      </c>
      <c r="V95" s="25">
        <v>43</v>
      </c>
      <c r="W95" s="25" t="s">
        <v>157</v>
      </c>
      <c r="X95" s="25" t="s">
        <v>412</v>
      </c>
      <c r="Y95" s="25" t="s">
        <v>159</v>
      </c>
    </row>
    <row r="96" spans="1:25" x14ac:dyDescent="0.25">
      <c r="A96" s="25">
        <v>399572</v>
      </c>
      <c r="B96" s="25" t="s">
        <v>77</v>
      </c>
      <c r="C96" s="25" t="s">
        <v>181</v>
      </c>
      <c r="D96" s="25" t="s">
        <v>182</v>
      </c>
      <c r="E96" s="25">
        <v>159</v>
      </c>
      <c r="F96" s="25">
        <v>10851</v>
      </c>
      <c r="G96" s="25" t="s">
        <v>636</v>
      </c>
      <c r="H96" s="27">
        <v>0.3034722222222222</v>
      </c>
      <c r="I96" s="25" t="s">
        <v>636</v>
      </c>
      <c r="J96" s="27">
        <v>0.57916666666666672</v>
      </c>
      <c r="K96" s="25" t="s">
        <v>647</v>
      </c>
      <c r="L96" s="25" t="s">
        <v>82</v>
      </c>
      <c r="M96" s="25" t="s">
        <v>154</v>
      </c>
      <c r="N96" s="25">
        <v>9225275</v>
      </c>
      <c r="O96" s="25" t="s">
        <v>141</v>
      </c>
      <c r="P96" s="25" t="s">
        <v>648</v>
      </c>
      <c r="Q96" s="25">
        <v>0</v>
      </c>
      <c r="R96" s="25" t="s">
        <v>156</v>
      </c>
      <c r="S96" s="25"/>
      <c r="T96" s="25"/>
      <c r="U96" s="25">
        <v>492</v>
      </c>
      <c r="V96" s="25">
        <v>492</v>
      </c>
      <c r="W96" s="25" t="s">
        <v>186</v>
      </c>
      <c r="X96" s="25" t="s">
        <v>187</v>
      </c>
      <c r="Y96" s="25" t="s">
        <v>188</v>
      </c>
    </row>
    <row r="97" spans="1:25" x14ac:dyDescent="0.25">
      <c r="A97" s="25">
        <v>399749</v>
      </c>
      <c r="B97" s="25" t="s">
        <v>91</v>
      </c>
      <c r="C97" s="25" t="s">
        <v>92</v>
      </c>
      <c r="D97" s="25" t="s">
        <v>93</v>
      </c>
      <c r="E97" s="25">
        <v>108</v>
      </c>
      <c r="F97" s="25">
        <v>5873</v>
      </c>
      <c r="G97" s="25" t="s">
        <v>636</v>
      </c>
      <c r="H97" s="27">
        <v>0.41388888888888892</v>
      </c>
      <c r="I97" s="25" t="s">
        <v>552</v>
      </c>
      <c r="J97" s="27">
        <v>0.20555555555555557</v>
      </c>
      <c r="K97" s="25" t="s">
        <v>649</v>
      </c>
      <c r="L97" s="25" t="s">
        <v>82</v>
      </c>
      <c r="M97" s="25" t="s">
        <v>95</v>
      </c>
      <c r="N97" s="25">
        <v>9002647</v>
      </c>
      <c r="O97" s="25" t="s">
        <v>96</v>
      </c>
      <c r="P97" s="25" t="s">
        <v>650</v>
      </c>
      <c r="Q97" s="25">
        <v>0</v>
      </c>
      <c r="R97" s="25" t="s">
        <v>294</v>
      </c>
      <c r="S97" s="25"/>
      <c r="T97" s="25"/>
      <c r="U97" s="25" t="s">
        <v>651</v>
      </c>
      <c r="V97" s="25" t="s">
        <v>651</v>
      </c>
      <c r="W97" s="25" t="s">
        <v>100</v>
      </c>
      <c r="X97" s="25" t="s">
        <v>652</v>
      </c>
      <c r="Y97" s="25" t="s">
        <v>102</v>
      </c>
    </row>
    <row r="98" spans="1:25" x14ac:dyDescent="0.25">
      <c r="A98" s="25">
        <v>399731</v>
      </c>
      <c r="B98" s="25" t="s">
        <v>91</v>
      </c>
      <c r="C98" s="25" t="s">
        <v>171</v>
      </c>
      <c r="D98" s="25" t="s">
        <v>172</v>
      </c>
      <c r="E98" s="25">
        <v>56</v>
      </c>
      <c r="F98" s="25">
        <v>1083</v>
      </c>
      <c r="G98" s="25" t="s">
        <v>636</v>
      </c>
      <c r="H98" s="27">
        <v>0.69374999999999998</v>
      </c>
      <c r="I98" s="25" t="s">
        <v>552</v>
      </c>
      <c r="J98" s="27">
        <v>0.25347222222222221</v>
      </c>
      <c r="K98" s="25" t="s">
        <v>653</v>
      </c>
      <c r="L98" s="25" t="s">
        <v>82</v>
      </c>
      <c r="M98" s="25" t="s">
        <v>174</v>
      </c>
      <c r="N98" s="25">
        <v>9184524</v>
      </c>
      <c r="O98" s="25" t="s">
        <v>96</v>
      </c>
      <c r="P98" s="25" t="s">
        <v>654</v>
      </c>
      <c r="Q98" s="25">
        <v>0</v>
      </c>
      <c r="R98" s="25" t="s">
        <v>176</v>
      </c>
      <c r="S98" s="25"/>
      <c r="T98" s="25"/>
      <c r="U98" s="25" t="s">
        <v>655</v>
      </c>
      <c r="V98" s="25" t="s">
        <v>655</v>
      </c>
      <c r="W98" s="25" t="s">
        <v>179</v>
      </c>
      <c r="X98" s="25" t="s">
        <v>122</v>
      </c>
      <c r="Y98" s="25" t="s">
        <v>122</v>
      </c>
    </row>
    <row r="99" spans="1:25" x14ac:dyDescent="0.25">
      <c r="A99" s="25">
        <v>400084</v>
      </c>
      <c r="B99" s="25" t="s">
        <v>225</v>
      </c>
      <c r="C99" s="25" t="s">
        <v>656</v>
      </c>
      <c r="D99" s="25" t="s">
        <v>657</v>
      </c>
      <c r="E99" s="25">
        <v>70</v>
      </c>
      <c r="F99" s="25">
        <v>1313</v>
      </c>
      <c r="G99" s="25" t="s">
        <v>636</v>
      </c>
      <c r="H99" s="27">
        <v>0.72569444444444453</v>
      </c>
      <c r="I99" s="25" t="s">
        <v>552</v>
      </c>
      <c r="J99" s="27">
        <v>0.73402777777777783</v>
      </c>
      <c r="K99" s="25" t="s">
        <v>658</v>
      </c>
      <c r="L99" s="25" t="s">
        <v>82</v>
      </c>
      <c r="M99" s="25" t="s">
        <v>544</v>
      </c>
      <c r="N99" s="25" t="s">
        <v>659</v>
      </c>
      <c r="O99" s="25" t="s">
        <v>164</v>
      </c>
      <c r="P99" s="25" t="s">
        <v>660</v>
      </c>
      <c r="Q99" s="25">
        <v>6</v>
      </c>
      <c r="R99" s="25" t="s">
        <v>143</v>
      </c>
      <c r="S99" s="25"/>
      <c r="T99" s="25"/>
      <c r="U99" s="25"/>
      <c r="V99" s="25"/>
      <c r="W99" s="25" t="s">
        <v>661</v>
      </c>
      <c r="X99" s="25" t="s">
        <v>534</v>
      </c>
      <c r="Y99" s="25" t="s">
        <v>247</v>
      </c>
    </row>
    <row r="100" spans="1:25" x14ac:dyDescent="0.25">
      <c r="A100" s="25">
        <v>399729</v>
      </c>
      <c r="B100" s="25" t="s">
        <v>77</v>
      </c>
      <c r="C100" s="25" t="s">
        <v>662</v>
      </c>
      <c r="D100" s="25" t="s">
        <v>663</v>
      </c>
      <c r="E100" s="25">
        <v>139</v>
      </c>
      <c r="F100" s="25">
        <v>9996</v>
      </c>
      <c r="G100" s="25" t="s">
        <v>636</v>
      </c>
      <c r="H100" s="27">
        <v>0.81874999999999998</v>
      </c>
      <c r="I100" s="25" t="s">
        <v>552</v>
      </c>
      <c r="J100" s="27">
        <v>0.51041666666666663</v>
      </c>
      <c r="K100" s="25" t="s">
        <v>664</v>
      </c>
      <c r="L100" s="25" t="s">
        <v>82</v>
      </c>
      <c r="M100" s="25" t="s">
        <v>163</v>
      </c>
      <c r="N100" s="25">
        <v>9435818</v>
      </c>
      <c r="O100" s="25" t="s">
        <v>164</v>
      </c>
      <c r="P100" s="25" t="s">
        <v>665</v>
      </c>
      <c r="Q100" s="25">
        <v>0</v>
      </c>
      <c r="R100" s="25" t="s">
        <v>202</v>
      </c>
      <c r="S100" s="25"/>
      <c r="T100" s="25"/>
      <c r="U100" s="25" t="s">
        <v>666</v>
      </c>
      <c r="V100" s="25" t="s">
        <v>666</v>
      </c>
      <c r="W100" s="25" t="s">
        <v>667</v>
      </c>
      <c r="X100" s="25" t="s">
        <v>668</v>
      </c>
      <c r="Y100" s="25" t="s">
        <v>669</v>
      </c>
    </row>
    <row r="101" spans="1:25" x14ac:dyDescent="0.25">
      <c r="A101" s="25">
        <v>399968</v>
      </c>
      <c r="B101" s="25" t="s">
        <v>91</v>
      </c>
      <c r="C101" s="25" t="s">
        <v>443</v>
      </c>
      <c r="D101" s="25" t="s">
        <v>444</v>
      </c>
      <c r="E101" s="25">
        <v>31</v>
      </c>
      <c r="F101" s="25">
        <v>247</v>
      </c>
      <c r="G101" s="25" t="s">
        <v>636</v>
      </c>
      <c r="H101" s="27">
        <v>0.9472222222222223</v>
      </c>
      <c r="I101" s="25" t="s">
        <v>552</v>
      </c>
      <c r="J101" s="27">
        <v>0.31875000000000003</v>
      </c>
      <c r="K101" s="25" t="s">
        <v>670</v>
      </c>
      <c r="L101" s="25" t="s">
        <v>82</v>
      </c>
      <c r="M101" s="25" t="s">
        <v>243</v>
      </c>
      <c r="N101" s="25" t="s">
        <v>445</v>
      </c>
      <c r="O101" s="25" t="s">
        <v>96</v>
      </c>
      <c r="P101" s="25" t="s">
        <v>671</v>
      </c>
      <c r="Q101" s="25">
        <v>0</v>
      </c>
      <c r="R101" s="25" t="s">
        <v>672</v>
      </c>
      <c r="S101" s="25"/>
      <c r="T101" s="25"/>
      <c r="U101" s="25">
        <v>21031</v>
      </c>
      <c r="V101" s="25">
        <v>21031</v>
      </c>
      <c r="W101" s="25" t="s">
        <v>448</v>
      </c>
      <c r="X101" s="25" t="s">
        <v>247</v>
      </c>
      <c r="Y101" s="25" t="s">
        <v>247</v>
      </c>
    </row>
    <row r="102" spans="1:25" x14ac:dyDescent="0.25">
      <c r="A102" s="25">
        <v>400210</v>
      </c>
      <c r="B102" s="25" t="s">
        <v>137</v>
      </c>
      <c r="C102" s="25" t="s">
        <v>365</v>
      </c>
      <c r="D102" s="25" t="s">
        <v>366</v>
      </c>
      <c r="E102" s="25">
        <v>28</v>
      </c>
      <c r="F102" s="25">
        <v>284</v>
      </c>
      <c r="G102" s="25" t="s">
        <v>552</v>
      </c>
      <c r="H102" s="27">
        <v>0.15625</v>
      </c>
      <c r="I102" s="25" t="s">
        <v>552</v>
      </c>
      <c r="J102" s="27">
        <v>0.62916666666666665</v>
      </c>
      <c r="K102" s="25"/>
      <c r="L102" s="25" t="s">
        <v>108</v>
      </c>
      <c r="M102" s="25" t="s">
        <v>140</v>
      </c>
      <c r="N102" s="25"/>
      <c r="O102" s="25" t="s">
        <v>673</v>
      </c>
      <c r="P102" s="25" t="s">
        <v>674</v>
      </c>
      <c r="Q102" s="25">
        <v>0</v>
      </c>
      <c r="R102" s="25" t="s">
        <v>143</v>
      </c>
      <c r="S102" s="25"/>
      <c r="T102" s="25"/>
      <c r="U102" s="25"/>
      <c r="V102" s="25"/>
      <c r="W102" s="25" t="s">
        <v>369</v>
      </c>
      <c r="X102" s="25" t="s">
        <v>117</v>
      </c>
      <c r="Y102" s="25" t="s">
        <v>117</v>
      </c>
    </row>
    <row r="103" spans="1:25" x14ac:dyDescent="0.25">
      <c r="A103" s="25">
        <v>400211</v>
      </c>
      <c r="B103" s="25" t="s">
        <v>145</v>
      </c>
      <c r="C103" s="25" t="s">
        <v>380</v>
      </c>
      <c r="D103" s="25" t="s">
        <v>381</v>
      </c>
      <c r="E103" s="25">
        <v>87</v>
      </c>
      <c r="F103" s="25">
        <v>2391</v>
      </c>
      <c r="G103" s="25" t="s">
        <v>552</v>
      </c>
      <c r="H103" s="27">
        <v>0.15625</v>
      </c>
      <c r="I103" s="25" t="s">
        <v>552</v>
      </c>
      <c r="J103" s="27">
        <v>0.62916666666666665</v>
      </c>
      <c r="K103" s="25"/>
      <c r="L103" s="25" t="s">
        <v>108</v>
      </c>
      <c r="M103" s="25" t="s">
        <v>140</v>
      </c>
      <c r="N103" s="25"/>
      <c r="O103" s="25" t="s">
        <v>673</v>
      </c>
      <c r="P103" s="25" t="s">
        <v>675</v>
      </c>
      <c r="Q103" s="25">
        <v>0</v>
      </c>
      <c r="R103" s="25" t="s">
        <v>149</v>
      </c>
      <c r="S103" s="25"/>
      <c r="T103" s="25"/>
      <c r="U103" s="25"/>
      <c r="V103" s="25"/>
      <c r="W103" s="25" t="s">
        <v>384</v>
      </c>
      <c r="X103" s="25" t="s">
        <v>117</v>
      </c>
      <c r="Y103" s="25" t="s">
        <v>117</v>
      </c>
    </row>
    <row r="104" spans="1:25" x14ac:dyDescent="0.25">
      <c r="A104" s="25">
        <v>399982</v>
      </c>
      <c r="B104" s="25" t="s">
        <v>103</v>
      </c>
      <c r="C104" s="25" t="s">
        <v>347</v>
      </c>
      <c r="D104" s="25" t="s">
        <v>348</v>
      </c>
      <c r="E104" s="25">
        <v>294</v>
      </c>
      <c r="F104" s="25">
        <v>90090</v>
      </c>
      <c r="G104" s="25" t="s">
        <v>552</v>
      </c>
      <c r="H104" s="27">
        <v>0.32500000000000001</v>
      </c>
      <c r="I104" s="25" t="s">
        <v>676</v>
      </c>
      <c r="J104" s="27">
        <v>0.75</v>
      </c>
      <c r="K104" s="25"/>
      <c r="L104" s="25" t="s">
        <v>108</v>
      </c>
      <c r="M104" s="25" t="s">
        <v>349</v>
      </c>
      <c r="N104" s="25"/>
      <c r="O104" s="25" t="s">
        <v>110</v>
      </c>
      <c r="P104" s="25" t="s">
        <v>677</v>
      </c>
      <c r="Q104" s="25">
        <v>0</v>
      </c>
      <c r="R104" s="25" t="s">
        <v>112</v>
      </c>
      <c r="S104" s="25"/>
      <c r="T104" s="25"/>
      <c r="U104" s="25">
        <v>22813</v>
      </c>
      <c r="V104" s="25">
        <v>22813</v>
      </c>
      <c r="W104" s="25"/>
      <c r="X104" s="25" t="s">
        <v>116</v>
      </c>
      <c r="Y104" s="25" t="s">
        <v>116</v>
      </c>
    </row>
    <row r="105" spans="1:25" x14ac:dyDescent="0.25">
      <c r="A105" s="25">
        <v>399751</v>
      </c>
      <c r="B105" s="25" t="s">
        <v>77</v>
      </c>
      <c r="C105" s="25" t="s">
        <v>267</v>
      </c>
      <c r="D105" s="25" t="s">
        <v>268</v>
      </c>
      <c r="E105" s="25">
        <v>86</v>
      </c>
      <c r="F105" s="25">
        <v>2546</v>
      </c>
      <c r="G105" s="25" t="s">
        <v>552</v>
      </c>
      <c r="H105" s="27">
        <v>0.48749999999999999</v>
      </c>
      <c r="I105" s="25" t="s">
        <v>552</v>
      </c>
      <c r="J105" s="27">
        <v>0.74513888888888891</v>
      </c>
      <c r="K105" s="25" t="s">
        <v>678</v>
      </c>
      <c r="L105" s="25" t="s">
        <v>82</v>
      </c>
      <c r="M105" s="25" t="s">
        <v>95</v>
      </c>
      <c r="N105" s="25">
        <v>9280718</v>
      </c>
      <c r="O105" s="25" t="s">
        <v>84</v>
      </c>
      <c r="P105" s="25" t="s">
        <v>679</v>
      </c>
      <c r="Q105" s="25">
        <v>0</v>
      </c>
      <c r="R105" s="25" t="s">
        <v>632</v>
      </c>
      <c r="S105" s="25"/>
      <c r="T105" s="25"/>
      <c r="U105" s="25" t="s">
        <v>680</v>
      </c>
      <c r="V105" s="25" t="s">
        <v>680</v>
      </c>
      <c r="W105" s="25" t="s">
        <v>273</v>
      </c>
      <c r="X105" s="25" t="s">
        <v>274</v>
      </c>
      <c r="Y105" s="25" t="s">
        <v>275</v>
      </c>
    </row>
    <row r="106" spans="1:25" x14ac:dyDescent="0.25">
      <c r="A106" s="25">
        <v>399750</v>
      </c>
      <c r="B106" s="25" t="s">
        <v>91</v>
      </c>
      <c r="C106" s="25" t="s">
        <v>92</v>
      </c>
      <c r="D106" s="25" t="s">
        <v>93</v>
      </c>
      <c r="E106" s="25">
        <v>108</v>
      </c>
      <c r="F106" s="25">
        <v>5873</v>
      </c>
      <c r="G106" s="25" t="s">
        <v>552</v>
      </c>
      <c r="H106" s="27">
        <v>0.60416666666666663</v>
      </c>
      <c r="I106" s="25" t="s">
        <v>552</v>
      </c>
      <c r="J106" s="27">
        <v>0.87569444444444444</v>
      </c>
      <c r="K106" s="25" t="s">
        <v>681</v>
      </c>
      <c r="L106" s="25" t="s">
        <v>82</v>
      </c>
      <c r="M106" s="25" t="s">
        <v>95</v>
      </c>
      <c r="N106" s="25">
        <v>9002647</v>
      </c>
      <c r="O106" s="25" t="s">
        <v>96</v>
      </c>
      <c r="P106" s="25" t="s">
        <v>682</v>
      </c>
      <c r="Q106" s="25">
        <v>0</v>
      </c>
      <c r="R106" s="25" t="s">
        <v>294</v>
      </c>
      <c r="S106" s="25"/>
      <c r="T106" s="25"/>
      <c r="U106" s="25" t="s">
        <v>651</v>
      </c>
      <c r="V106" s="25" t="s">
        <v>651</v>
      </c>
      <c r="W106" s="25" t="s">
        <v>100</v>
      </c>
      <c r="X106" s="25" t="s">
        <v>560</v>
      </c>
      <c r="Y106" s="25" t="s">
        <v>683</v>
      </c>
    </row>
    <row r="107" spans="1:25" x14ac:dyDescent="0.25">
      <c r="A107" s="25">
        <v>400140</v>
      </c>
      <c r="B107" s="25" t="s">
        <v>91</v>
      </c>
      <c r="C107" s="25" t="s">
        <v>443</v>
      </c>
      <c r="D107" s="25" t="s">
        <v>444</v>
      </c>
      <c r="E107" s="25">
        <v>31</v>
      </c>
      <c r="F107" s="25">
        <v>247</v>
      </c>
      <c r="G107" s="25" t="s">
        <v>552</v>
      </c>
      <c r="H107" s="27">
        <v>0.9145833333333333</v>
      </c>
      <c r="I107" s="25" t="s">
        <v>552</v>
      </c>
      <c r="J107" s="27">
        <v>0.95624999999999993</v>
      </c>
      <c r="K107" s="25" t="s">
        <v>684</v>
      </c>
      <c r="L107" s="25" t="s">
        <v>82</v>
      </c>
      <c r="M107" s="25" t="s">
        <v>243</v>
      </c>
      <c r="N107" s="25" t="s">
        <v>445</v>
      </c>
      <c r="O107" s="25" t="s">
        <v>84</v>
      </c>
      <c r="P107" s="25" t="s">
        <v>685</v>
      </c>
      <c r="Q107" s="25">
        <v>0</v>
      </c>
      <c r="R107" s="25" t="s">
        <v>176</v>
      </c>
      <c r="S107" s="25"/>
      <c r="T107" s="25"/>
      <c r="U107" s="25">
        <v>21032</v>
      </c>
      <c r="V107" s="25">
        <v>21031</v>
      </c>
      <c r="W107" s="25" t="s">
        <v>448</v>
      </c>
      <c r="X107" s="25" t="s">
        <v>247</v>
      </c>
      <c r="Y107" s="25" t="s">
        <v>494</v>
      </c>
    </row>
    <row r="108" spans="1:25" x14ac:dyDescent="0.25">
      <c r="A108" s="25">
        <v>399434</v>
      </c>
      <c r="B108" s="25" t="s">
        <v>91</v>
      </c>
      <c r="C108" s="25" t="s">
        <v>276</v>
      </c>
      <c r="D108" s="25" t="s">
        <v>277</v>
      </c>
      <c r="E108" s="25">
        <v>69</v>
      </c>
      <c r="F108" s="25">
        <v>764</v>
      </c>
      <c r="G108" s="25" t="s">
        <v>595</v>
      </c>
      <c r="H108" s="27">
        <v>0.27847222222222223</v>
      </c>
      <c r="I108" s="25" t="s">
        <v>595</v>
      </c>
      <c r="J108" s="27">
        <v>0.61944444444444446</v>
      </c>
      <c r="K108" s="25" t="s">
        <v>686</v>
      </c>
      <c r="L108" s="25" t="s">
        <v>82</v>
      </c>
      <c r="M108" s="25" t="s">
        <v>279</v>
      </c>
      <c r="N108" s="25">
        <v>7030523</v>
      </c>
      <c r="O108" s="25" t="s">
        <v>96</v>
      </c>
      <c r="P108" s="25" t="s">
        <v>687</v>
      </c>
      <c r="Q108" s="25">
        <v>0</v>
      </c>
      <c r="R108" s="25" t="s">
        <v>213</v>
      </c>
      <c r="S108" s="25"/>
      <c r="T108" s="25"/>
      <c r="U108" s="25">
        <v>21021</v>
      </c>
      <c r="V108" s="25">
        <v>21021</v>
      </c>
      <c r="W108" s="25" t="s">
        <v>281</v>
      </c>
      <c r="X108" s="25" t="s">
        <v>494</v>
      </c>
      <c r="Y108" s="25" t="s">
        <v>283</v>
      </c>
    </row>
    <row r="109" spans="1:25" x14ac:dyDescent="0.25">
      <c r="A109" s="25">
        <v>400434</v>
      </c>
      <c r="B109" s="25" t="s">
        <v>137</v>
      </c>
      <c r="C109" s="25" t="s">
        <v>561</v>
      </c>
      <c r="D109" s="25" t="s">
        <v>562</v>
      </c>
      <c r="E109" s="25">
        <v>68</v>
      </c>
      <c r="F109" s="25">
        <v>1659</v>
      </c>
      <c r="G109" s="25" t="s">
        <v>595</v>
      </c>
      <c r="H109" s="27">
        <v>0.31736111111111115</v>
      </c>
      <c r="I109" s="25" t="s">
        <v>595</v>
      </c>
      <c r="J109" s="27">
        <v>0.45624999999999999</v>
      </c>
      <c r="K109" s="25" t="s">
        <v>688</v>
      </c>
      <c r="L109" s="25" t="s">
        <v>82</v>
      </c>
      <c r="M109" s="25" t="s">
        <v>476</v>
      </c>
      <c r="N109" s="25">
        <v>9621534</v>
      </c>
      <c r="O109" s="25" t="s">
        <v>141</v>
      </c>
      <c r="P109" s="25" t="s">
        <v>689</v>
      </c>
      <c r="Q109" s="25">
        <v>0</v>
      </c>
      <c r="R109" s="25" t="s">
        <v>213</v>
      </c>
      <c r="S109" s="25"/>
      <c r="T109" s="25"/>
      <c r="U109" s="25"/>
      <c r="V109" s="25"/>
      <c r="W109" s="25" t="s">
        <v>566</v>
      </c>
      <c r="X109" s="25" t="s">
        <v>117</v>
      </c>
      <c r="Y109" s="25" t="s">
        <v>117</v>
      </c>
    </row>
    <row r="110" spans="1:25" x14ac:dyDescent="0.25">
      <c r="A110" s="25">
        <v>399407</v>
      </c>
      <c r="B110" s="25" t="s">
        <v>77</v>
      </c>
      <c r="C110" s="25" t="s">
        <v>690</v>
      </c>
      <c r="D110" s="25" t="s">
        <v>691</v>
      </c>
      <c r="E110" s="25">
        <v>121</v>
      </c>
      <c r="F110" s="25">
        <v>6320</v>
      </c>
      <c r="G110" s="25" t="s">
        <v>595</v>
      </c>
      <c r="H110" s="27">
        <v>0.67083333333333339</v>
      </c>
      <c r="I110" s="25" t="s">
        <v>692</v>
      </c>
      <c r="J110" s="27">
        <v>0.25138888888888888</v>
      </c>
      <c r="K110" s="25" t="s">
        <v>693</v>
      </c>
      <c r="L110" s="25" t="s">
        <v>82</v>
      </c>
      <c r="M110" s="25" t="s">
        <v>95</v>
      </c>
      <c r="N110" s="25">
        <v>9235385</v>
      </c>
      <c r="O110" s="25" t="s">
        <v>84</v>
      </c>
      <c r="P110" s="25" t="s">
        <v>694</v>
      </c>
      <c r="Q110" s="25">
        <v>0</v>
      </c>
      <c r="R110" s="25" t="s">
        <v>166</v>
      </c>
      <c r="S110" s="25"/>
      <c r="T110" s="25"/>
      <c r="U110" s="25" t="s">
        <v>695</v>
      </c>
      <c r="V110" s="25" t="s">
        <v>695</v>
      </c>
      <c r="W110" s="25" t="s">
        <v>696</v>
      </c>
      <c r="X110" s="25" t="s">
        <v>519</v>
      </c>
      <c r="Y110" s="25" t="s">
        <v>697</v>
      </c>
    </row>
    <row r="111" spans="1:25" x14ac:dyDescent="0.25">
      <c r="A111" s="25">
        <v>400441</v>
      </c>
      <c r="B111" s="25" t="s">
        <v>91</v>
      </c>
      <c r="C111" s="25" t="s">
        <v>92</v>
      </c>
      <c r="D111" s="25" t="s">
        <v>93</v>
      </c>
      <c r="E111" s="25">
        <v>108</v>
      </c>
      <c r="F111" s="25">
        <v>5873</v>
      </c>
      <c r="G111" s="25" t="s">
        <v>595</v>
      </c>
      <c r="H111" s="27">
        <v>0.87222222222222223</v>
      </c>
      <c r="I111" s="25" t="s">
        <v>595</v>
      </c>
      <c r="J111" s="27">
        <v>0.96250000000000002</v>
      </c>
      <c r="K111" s="25" t="s">
        <v>698</v>
      </c>
      <c r="L111" s="25" t="s">
        <v>82</v>
      </c>
      <c r="M111" s="25" t="s">
        <v>95</v>
      </c>
      <c r="N111" s="25">
        <v>9002647</v>
      </c>
      <c r="O111" s="25" t="s">
        <v>96</v>
      </c>
      <c r="P111" s="25" t="s">
        <v>699</v>
      </c>
      <c r="Q111" s="25">
        <v>0</v>
      </c>
      <c r="R111" s="25" t="s">
        <v>294</v>
      </c>
      <c r="S111" s="25"/>
      <c r="T111" s="25"/>
      <c r="U111" s="25" t="s">
        <v>651</v>
      </c>
      <c r="V111" s="25" t="s">
        <v>651</v>
      </c>
      <c r="W111" s="25" t="s">
        <v>100</v>
      </c>
      <c r="X111" s="25" t="s">
        <v>683</v>
      </c>
      <c r="Y111" s="25" t="s">
        <v>559</v>
      </c>
    </row>
    <row r="112" spans="1:25" x14ac:dyDescent="0.25">
      <c r="A112" s="25">
        <v>400389</v>
      </c>
      <c r="B112" s="25" t="s">
        <v>77</v>
      </c>
      <c r="C112" s="25" t="s">
        <v>700</v>
      </c>
      <c r="D112" s="25" t="s">
        <v>701</v>
      </c>
      <c r="E112" s="25">
        <v>159</v>
      </c>
      <c r="F112" s="25">
        <v>15215</v>
      </c>
      <c r="G112" s="25" t="s">
        <v>595</v>
      </c>
      <c r="H112" s="27">
        <v>0.9277777777777777</v>
      </c>
      <c r="I112" s="25" t="s">
        <v>692</v>
      </c>
      <c r="J112" s="27">
        <v>0.33194444444444443</v>
      </c>
      <c r="K112" s="25" t="s">
        <v>702</v>
      </c>
      <c r="L112" s="25" t="s">
        <v>82</v>
      </c>
      <c r="M112" s="25" t="s">
        <v>154</v>
      </c>
      <c r="N112" s="25">
        <v>9809904</v>
      </c>
      <c r="O112" s="25" t="s">
        <v>141</v>
      </c>
      <c r="P112" s="25" t="s">
        <v>703</v>
      </c>
      <c r="Q112" s="25">
        <v>0</v>
      </c>
      <c r="R112" s="25" t="s">
        <v>185</v>
      </c>
      <c r="S112" s="25"/>
      <c r="T112" s="25"/>
      <c r="U112" s="25">
        <v>55</v>
      </c>
      <c r="V112" s="25">
        <v>555</v>
      </c>
      <c r="W112" s="25" t="s">
        <v>704</v>
      </c>
      <c r="X112" s="25" t="s">
        <v>187</v>
      </c>
      <c r="Y112" s="25" t="s">
        <v>705</v>
      </c>
    </row>
    <row r="113" spans="1:25" x14ac:dyDescent="0.25">
      <c r="A113" s="25">
        <v>400435</v>
      </c>
      <c r="B113" s="25" t="s">
        <v>137</v>
      </c>
      <c r="C113" s="25" t="s">
        <v>413</v>
      </c>
      <c r="D113" s="25" t="s">
        <v>414</v>
      </c>
      <c r="E113" s="25">
        <v>26</v>
      </c>
      <c r="F113" s="25">
        <v>284</v>
      </c>
      <c r="G113" s="25" t="s">
        <v>692</v>
      </c>
      <c r="H113" s="27">
        <v>0.10902777777777778</v>
      </c>
      <c r="I113" s="25" t="s">
        <v>692</v>
      </c>
      <c r="J113" s="27">
        <v>0.5</v>
      </c>
      <c r="K113" s="25"/>
      <c r="L113" s="25" t="s">
        <v>108</v>
      </c>
      <c r="M113" s="25" t="s">
        <v>140</v>
      </c>
      <c r="N113" s="25"/>
      <c r="O113" s="25" t="s">
        <v>252</v>
      </c>
      <c r="P113" s="25" t="s">
        <v>706</v>
      </c>
      <c r="Q113" s="25">
        <v>0</v>
      </c>
      <c r="R113" s="25" t="s">
        <v>338</v>
      </c>
      <c r="S113" s="25"/>
      <c r="T113" s="25"/>
      <c r="U113" s="25"/>
      <c r="V113" s="25"/>
      <c r="W113" s="25" t="s">
        <v>419</v>
      </c>
      <c r="X113" s="25" t="s">
        <v>117</v>
      </c>
      <c r="Y113" s="25" t="s">
        <v>117</v>
      </c>
    </row>
    <row r="114" spans="1:25" x14ac:dyDescent="0.25">
      <c r="A114" s="25">
        <v>400436</v>
      </c>
      <c r="B114" s="25" t="s">
        <v>145</v>
      </c>
      <c r="C114" s="25" t="s">
        <v>146</v>
      </c>
      <c r="D114" s="25" t="s">
        <v>147</v>
      </c>
      <c r="E114" s="25">
        <v>87</v>
      </c>
      <c r="F114" s="25">
        <v>2391</v>
      </c>
      <c r="G114" s="25" t="s">
        <v>692</v>
      </c>
      <c r="H114" s="27">
        <v>0.10902777777777778</v>
      </c>
      <c r="I114" s="25" t="s">
        <v>692</v>
      </c>
      <c r="J114" s="27">
        <v>0.5</v>
      </c>
      <c r="K114" s="25"/>
      <c r="L114" s="25" t="s">
        <v>108</v>
      </c>
      <c r="M114" s="25" t="s">
        <v>140</v>
      </c>
      <c r="N114" s="25"/>
      <c r="O114" s="25" t="s">
        <v>252</v>
      </c>
      <c r="P114" s="25" t="s">
        <v>707</v>
      </c>
      <c r="Q114" s="25">
        <v>0</v>
      </c>
      <c r="R114" s="25" t="s">
        <v>708</v>
      </c>
      <c r="S114" s="25"/>
      <c r="T114" s="25"/>
      <c r="U114" s="25"/>
      <c r="V114" s="25"/>
      <c r="W114" s="25" t="s">
        <v>150</v>
      </c>
      <c r="X114" s="25" t="s">
        <v>117</v>
      </c>
      <c r="Y114" s="25" t="s">
        <v>117</v>
      </c>
    </row>
    <row r="115" spans="1:25" x14ac:dyDescent="0.25">
      <c r="A115" s="25">
        <v>400139</v>
      </c>
      <c r="B115" s="25" t="s">
        <v>91</v>
      </c>
      <c r="C115" s="25" t="s">
        <v>309</v>
      </c>
      <c r="D115" s="25" t="s">
        <v>310</v>
      </c>
      <c r="E115" s="25">
        <v>71</v>
      </c>
      <c r="F115" s="25">
        <v>1050</v>
      </c>
      <c r="G115" s="25" t="s">
        <v>692</v>
      </c>
      <c r="H115" s="27">
        <v>0.39861111111111108</v>
      </c>
      <c r="I115" s="25" t="s">
        <v>692</v>
      </c>
      <c r="J115" s="27">
        <v>0.50624999999999998</v>
      </c>
      <c r="K115" s="25" t="s">
        <v>709</v>
      </c>
      <c r="L115" s="25" t="s">
        <v>82</v>
      </c>
      <c r="M115" s="25" t="s">
        <v>243</v>
      </c>
      <c r="N115" s="25">
        <v>8132055</v>
      </c>
      <c r="O115" s="25" t="s">
        <v>301</v>
      </c>
      <c r="P115" s="25" t="s">
        <v>710</v>
      </c>
      <c r="Q115" s="25">
        <v>0</v>
      </c>
      <c r="R115" s="25" t="s">
        <v>213</v>
      </c>
      <c r="S115" s="25"/>
      <c r="T115" s="25"/>
      <c r="U115" s="25">
        <v>21031</v>
      </c>
      <c r="V115" s="25">
        <v>21031</v>
      </c>
      <c r="W115" s="25" t="s">
        <v>315</v>
      </c>
      <c r="X115" s="25" t="s">
        <v>304</v>
      </c>
      <c r="Y115" s="25" t="s">
        <v>188</v>
      </c>
    </row>
    <row r="116" spans="1:25" x14ac:dyDescent="0.25">
      <c r="A116" s="25">
        <v>400401</v>
      </c>
      <c r="B116" s="25" t="s">
        <v>103</v>
      </c>
      <c r="C116" s="25" t="s">
        <v>104</v>
      </c>
      <c r="D116" s="25" t="s">
        <v>105</v>
      </c>
      <c r="E116" s="25">
        <v>292</v>
      </c>
      <c r="F116" s="25">
        <v>85942</v>
      </c>
      <c r="G116" s="25" t="s">
        <v>692</v>
      </c>
      <c r="H116" s="27">
        <v>0.52083333333333337</v>
      </c>
      <c r="I116" s="25" t="s">
        <v>711</v>
      </c>
      <c r="J116" s="27">
        <v>0.62916666666666665</v>
      </c>
      <c r="K116" s="25"/>
      <c r="L116" s="25" t="s">
        <v>108</v>
      </c>
      <c r="M116" s="25" t="s">
        <v>109</v>
      </c>
      <c r="N116" s="25">
        <v>9224726</v>
      </c>
      <c r="O116" s="25" t="s">
        <v>110</v>
      </c>
      <c r="P116" s="25" t="s">
        <v>712</v>
      </c>
      <c r="Q116" s="25">
        <v>0</v>
      </c>
      <c r="R116" s="25" t="s">
        <v>352</v>
      </c>
      <c r="S116" s="25"/>
      <c r="T116" s="25" t="s">
        <v>113</v>
      </c>
      <c r="U116" s="25" t="s">
        <v>713</v>
      </c>
      <c r="V116" s="25" t="s">
        <v>713</v>
      </c>
      <c r="W116" s="25" t="s">
        <v>115</v>
      </c>
      <c r="X116" s="25" t="s">
        <v>507</v>
      </c>
      <c r="Y116" s="25" t="s">
        <v>116</v>
      </c>
    </row>
    <row r="117" spans="1:25" x14ac:dyDescent="0.25">
      <c r="A117" s="25">
        <v>400685</v>
      </c>
      <c r="B117" s="25" t="s">
        <v>483</v>
      </c>
      <c r="C117" s="25" t="s">
        <v>714</v>
      </c>
      <c r="D117" s="25" t="s">
        <v>714</v>
      </c>
      <c r="E117" s="25">
        <v>9</v>
      </c>
      <c r="F117" s="25">
        <v>5</v>
      </c>
      <c r="G117" s="25" t="s">
        <v>715</v>
      </c>
      <c r="H117" s="27">
        <v>0.27083333333333331</v>
      </c>
      <c r="I117" s="25" t="s">
        <v>715</v>
      </c>
      <c r="J117" s="27">
        <v>0.39583333333333331</v>
      </c>
      <c r="K117" s="25"/>
      <c r="L117" s="25" t="s">
        <v>108</v>
      </c>
      <c r="M117" s="25" t="s">
        <v>330</v>
      </c>
      <c r="N117" s="25" t="s">
        <v>716</v>
      </c>
      <c r="O117" s="25" t="s">
        <v>252</v>
      </c>
      <c r="P117" s="25" t="s">
        <v>717</v>
      </c>
      <c r="Q117" s="25">
        <v>0</v>
      </c>
      <c r="R117" s="25" t="s">
        <v>332</v>
      </c>
      <c r="S117" s="25"/>
      <c r="T117" s="25"/>
      <c r="U117" s="25"/>
      <c r="V117" s="25"/>
      <c r="W117" s="25" t="s">
        <v>718</v>
      </c>
      <c r="X117" s="25" t="s">
        <v>283</v>
      </c>
      <c r="Y117" s="25" t="s">
        <v>283</v>
      </c>
    </row>
    <row r="118" spans="1:25" x14ac:dyDescent="0.25">
      <c r="A118" s="25">
        <v>400425</v>
      </c>
      <c r="B118" s="25" t="s">
        <v>259</v>
      </c>
      <c r="C118" s="25" t="s">
        <v>427</v>
      </c>
      <c r="D118" s="25" t="s">
        <v>428</v>
      </c>
      <c r="E118" s="25">
        <v>126</v>
      </c>
      <c r="F118" s="25">
        <v>6688</v>
      </c>
      <c r="G118" s="25" t="s">
        <v>715</v>
      </c>
      <c r="H118" s="27">
        <v>0.3263888888888889</v>
      </c>
      <c r="I118" s="25" t="s">
        <v>711</v>
      </c>
      <c r="J118" s="27">
        <v>0.3</v>
      </c>
      <c r="K118" s="25"/>
      <c r="L118" s="25" t="s">
        <v>108</v>
      </c>
      <c r="M118" s="25" t="s">
        <v>262</v>
      </c>
      <c r="N118" s="25"/>
      <c r="O118" s="25" t="s">
        <v>263</v>
      </c>
      <c r="P118" s="25" t="s">
        <v>719</v>
      </c>
      <c r="Q118" s="25">
        <v>0</v>
      </c>
      <c r="R118" s="25" t="s">
        <v>720</v>
      </c>
      <c r="S118" s="25"/>
      <c r="T118" s="25"/>
      <c r="U118" s="25">
        <v>291</v>
      </c>
      <c r="V118" s="25">
        <v>291</v>
      </c>
      <c r="W118" s="25" t="s">
        <v>431</v>
      </c>
      <c r="X118" s="25" t="s">
        <v>158</v>
      </c>
      <c r="Y118" s="25" t="s">
        <v>291</v>
      </c>
    </row>
    <row r="119" spans="1:25" x14ac:dyDescent="0.25">
      <c r="A119" s="25">
        <v>400521</v>
      </c>
      <c r="B119" s="25" t="s">
        <v>91</v>
      </c>
      <c r="C119" s="25" t="s">
        <v>320</v>
      </c>
      <c r="D119" s="25" t="s">
        <v>321</v>
      </c>
      <c r="E119" s="25">
        <v>42</v>
      </c>
      <c r="F119" s="25">
        <v>380</v>
      </c>
      <c r="G119" s="25" t="s">
        <v>715</v>
      </c>
      <c r="H119" s="27">
        <v>0.89930555555555547</v>
      </c>
      <c r="I119" s="25" t="s">
        <v>711</v>
      </c>
      <c r="J119" s="27">
        <v>0.74652777777777779</v>
      </c>
      <c r="K119" s="25"/>
      <c r="L119" s="25" t="s">
        <v>108</v>
      </c>
      <c r="M119" s="25" t="s">
        <v>323</v>
      </c>
      <c r="N119" s="25">
        <v>7321960</v>
      </c>
      <c r="O119" s="25" t="s">
        <v>211</v>
      </c>
      <c r="P119" s="25" t="s">
        <v>721</v>
      </c>
      <c r="Q119" s="25">
        <v>0</v>
      </c>
      <c r="R119" s="25" t="s">
        <v>176</v>
      </c>
      <c r="S119" s="25" t="s">
        <v>325</v>
      </c>
      <c r="T119" s="25"/>
      <c r="U119" s="25"/>
      <c r="V119" s="25"/>
      <c r="W119" s="25" t="s">
        <v>326</v>
      </c>
      <c r="X119" s="25" t="s">
        <v>405</v>
      </c>
      <c r="Y119" s="25" t="s">
        <v>122</v>
      </c>
    </row>
    <row r="120" spans="1:25" x14ac:dyDescent="0.25">
      <c r="A120" s="25">
        <v>400781</v>
      </c>
      <c r="B120" s="25" t="s">
        <v>483</v>
      </c>
      <c r="C120" s="25" t="s">
        <v>722</v>
      </c>
      <c r="D120" s="25" t="s">
        <v>723</v>
      </c>
      <c r="E120" s="25">
        <v>11</v>
      </c>
      <c r="F120" s="25">
        <v>5</v>
      </c>
      <c r="G120" s="25" t="s">
        <v>711</v>
      </c>
      <c r="H120" s="27">
        <v>0.27083333333333331</v>
      </c>
      <c r="I120" s="25" t="s">
        <v>711</v>
      </c>
      <c r="J120" s="27">
        <v>0.41666666666666669</v>
      </c>
      <c r="K120" s="25"/>
      <c r="L120" s="25" t="s">
        <v>108</v>
      </c>
      <c r="M120" s="25" t="s">
        <v>330</v>
      </c>
      <c r="N120" s="25" t="s">
        <v>724</v>
      </c>
      <c r="O120" s="25" t="s">
        <v>252</v>
      </c>
      <c r="P120" s="25" t="s">
        <v>725</v>
      </c>
      <c r="Q120" s="25">
        <v>1.71</v>
      </c>
      <c r="R120" s="25" t="s">
        <v>332</v>
      </c>
      <c r="S120" s="25"/>
      <c r="T120" s="25"/>
      <c r="U120" s="25"/>
      <c r="V120" s="25"/>
      <c r="W120" s="25"/>
      <c r="X120" s="25" t="s">
        <v>283</v>
      </c>
      <c r="Y120" s="25" t="s">
        <v>283</v>
      </c>
    </row>
    <row r="121" spans="1:25" x14ac:dyDescent="0.25">
      <c r="A121" s="25">
        <v>400719</v>
      </c>
      <c r="B121" s="25" t="s">
        <v>103</v>
      </c>
      <c r="C121" s="25" t="s">
        <v>726</v>
      </c>
      <c r="D121" s="25" t="s">
        <v>727</v>
      </c>
      <c r="E121" s="25">
        <v>230</v>
      </c>
      <c r="F121" s="25">
        <v>71925</v>
      </c>
      <c r="G121" s="25" t="s">
        <v>711</v>
      </c>
      <c r="H121" s="27">
        <v>0.30902777777777779</v>
      </c>
      <c r="I121" s="25" t="s">
        <v>728</v>
      </c>
      <c r="J121" s="27">
        <v>0.71180555555555547</v>
      </c>
      <c r="K121" s="25"/>
      <c r="L121" s="25" t="s">
        <v>108</v>
      </c>
      <c r="M121" s="25" t="s">
        <v>109</v>
      </c>
      <c r="N121" s="25">
        <v>9120877</v>
      </c>
      <c r="O121" s="25" t="s">
        <v>673</v>
      </c>
      <c r="P121" s="25" t="s">
        <v>729</v>
      </c>
      <c r="Q121" s="25">
        <v>0</v>
      </c>
      <c r="R121" s="25" t="s">
        <v>352</v>
      </c>
      <c r="S121" s="25"/>
      <c r="T121" s="25"/>
      <c r="U121" s="25" t="s">
        <v>730</v>
      </c>
      <c r="V121" s="25" t="s">
        <v>730</v>
      </c>
      <c r="W121" s="25"/>
      <c r="X121" s="25" t="s">
        <v>116</v>
      </c>
      <c r="Y121" s="25" t="s">
        <v>116</v>
      </c>
    </row>
    <row r="122" spans="1:25" x14ac:dyDescent="0.25">
      <c r="A122" s="25">
        <v>401640</v>
      </c>
      <c r="B122" s="25" t="s">
        <v>359</v>
      </c>
      <c r="C122" s="25" t="s">
        <v>360</v>
      </c>
      <c r="D122" s="25" t="s">
        <v>361</v>
      </c>
      <c r="E122" s="25">
        <v>28</v>
      </c>
      <c r="F122" s="25">
        <v>100</v>
      </c>
      <c r="G122" s="25" t="s">
        <v>711</v>
      </c>
      <c r="H122" s="27">
        <v>0.41666666666666669</v>
      </c>
      <c r="I122" s="25" t="s">
        <v>731</v>
      </c>
      <c r="J122" s="27">
        <v>0.75</v>
      </c>
      <c r="K122" s="25"/>
      <c r="L122" s="25" t="s">
        <v>108</v>
      </c>
      <c r="M122" s="25" t="s">
        <v>330</v>
      </c>
      <c r="N122" s="25">
        <v>2401</v>
      </c>
      <c r="O122" s="25" t="s">
        <v>252</v>
      </c>
      <c r="P122" s="25" t="s">
        <v>732</v>
      </c>
      <c r="Q122" s="25">
        <v>2.74</v>
      </c>
      <c r="R122" s="25" t="s">
        <v>363</v>
      </c>
      <c r="S122" s="25"/>
      <c r="T122" s="25"/>
      <c r="U122" s="25"/>
      <c r="V122" s="25"/>
      <c r="W122" s="25" t="s">
        <v>364</v>
      </c>
      <c r="X122" s="25" t="s">
        <v>116</v>
      </c>
      <c r="Y122" s="25" t="s">
        <v>116</v>
      </c>
    </row>
    <row r="123" spans="1:25" x14ac:dyDescent="0.25">
      <c r="A123" s="25">
        <v>400732</v>
      </c>
      <c r="B123" s="25" t="s">
        <v>145</v>
      </c>
      <c r="C123" s="25" t="s">
        <v>733</v>
      </c>
      <c r="D123" s="25" t="s">
        <v>734</v>
      </c>
      <c r="E123" s="25">
        <v>58</v>
      </c>
      <c r="F123" s="25">
        <v>1276</v>
      </c>
      <c r="G123" s="25" t="s">
        <v>711</v>
      </c>
      <c r="H123" s="27">
        <v>0.5625</v>
      </c>
      <c r="I123" s="25" t="s">
        <v>676</v>
      </c>
      <c r="J123" s="27">
        <v>0.72499999999999998</v>
      </c>
      <c r="K123" s="25" t="s">
        <v>735</v>
      </c>
      <c r="L123" s="25" t="s">
        <v>82</v>
      </c>
      <c r="M123" s="25" t="s">
        <v>299</v>
      </c>
      <c r="N123" s="25" t="s">
        <v>736</v>
      </c>
      <c r="O123" s="25" t="s">
        <v>301</v>
      </c>
      <c r="P123" s="25" t="s">
        <v>737</v>
      </c>
      <c r="Q123" s="25">
        <v>0</v>
      </c>
      <c r="R123" s="25" t="s">
        <v>143</v>
      </c>
      <c r="S123" s="25"/>
      <c r="T123" s="25"/>
      <c r="U123" s="25"/>
      <c r="V123" s="25"/>
      <c r="W123" s="25"/>
      <c r="X123" s="25" t="s">
        <v>304</v>
      </c>
      <c r="Y123" s="25" t="s">
        <v>738</v>
      </c>
    </row>
    <row r="124" spans="1:25" x14ac:dyDescent="0.25">
      <c r="A124" s="25">
        <v>400731</v>
      </c>
      <c r="B124" s="25" t="s">
        <v>137</v>
      </c>
      <c r="C124" s="25" t="s">
        <v>739</v>
      </c>
      <c r="D124" s="25" t="s">
        <v>740</v>
      </c>
      <c r="E124" s="25">
        <v>26</v>
      </c>
      <c r="F124" s="25">
        <v>131</v>
      </c>
      <c r="G124" s="25" t="s">
        <v>711</v>
      </c>
      <c r="H124" s="27">
        <v>0.5625</v>
      </c>
      <c r="I124" s="25" t="s">
        <v>676</v>
      </c>
      <c r="J124" s="27">
        <v>0.72499999999999998</v>
      </c>
      <c r="K124" s="25" t="s">
        <v>735</v>
      </c>
      <c r="L124" s="25" t="s">
        <v>82</v>
      </c>
      <c r="M124" s="25" t="s">
        <v>299</v>
      </c>
      <c r="N124" s="25" t="s">
        <v>741</v>
      </c>
      <c r="O124" s="25" t="s">
        <v>301</v>
      </c>
      <c r="P124" s="25" t="s">
        <v>742</v>
      </c>
      <c r="Q124" s="25">
        <v>0</v>
      </c>
      <c r="R124" s="25" t="s">
        <v>143</v>
      </c>
      <c r="S124" s="25"/>
      <c r="T124" s="25"/>
      <c r="U124" s="25"/>
      <c r="V124" s="25"/>
      <c r="W124" s="25" t="s">
        <v>743</v>
      </c>
      <c r="X124" s="25" t="s">
        <v>304</v>
      </c>
      <c r="Y124" s="25" t="s">
        <v>738</v>
      </c>
    </row>
    <row r="125" spans="1:25" x14ac:dyDescent="0.25">
      <c r="A125" s="25">
        <v>400722</v>
      </c>
      <c r="B125" s="25" t="s">
        <v>91</v>
      </c>
      <c r="C125" s="25" t="s">
        <v>309</v>
      </c>
      <c r="D125" s="25" t="s">
        <v>310</v>
      </c>
      <c r="E125" s="25">
        <v>71</v>
      </c>
      <c r="F125" s="25">
        <v>1050</v>
      </c>
      <c r="G125" s="25" t="s">
        <v>711</v>
      </c>
      <c r="H125" s="27">
        <v>0.58472222222222225</v>
      </c>
      <c r="I125" s="25" t="s">
        <v>744</v>
      </c>
      <c r="J125" s="27">
        <v>0.97152777777777777</v>
      </c>
      <c r="K125" s="25" t="s">
        <v>745</v>
      </c>
      <c r="L125" s="25" t="s">
        <v>82</v>
      </c>
      <c r="M125" s="25" t="s">
        <v>243</v>
      </c>
      <c r="N125" s="25">
        <v>8132055</v>
      </c>
      <c r="O125" s="25" t="s">
        <v>301</v>
      </c>
      <c r="P125" s="25" t="s">
        <v>746</v>
      </c>
      <c r="Q125" s="25">
        <v>0</v>
      </c>
      <c r="R125" s="25" t="s">
        <v>418</v>
      </c>
      <c r="S125" s="25"/>
      <c r="T125" s="25"/>
      <c r="U125" s="25">
        <v>20031</v>
      </c>
      <c r="V125" s="25">
        <v>21041</v>
      </c>
      <c r="W125" s="25" t="s">
        <v>315</v>
      </c>
      <c r="X125" s="25" t="s">
        <v>188</v>
      </c>
      <c r="Y125" s="25" t="s">
        <v>188</v>
      </c>
    </row>
    <row r="126" spans="1:25" x14ac:dyDescent="0.25">
      <c r="A126" s="25">
        <v>400384</v>
      </c>
      <c r="B126" s="25" t="s">
        <v>216</v>
      </c>
      <c r="C126" s="25">
        <v>1111</v>
      </c>
      <c r="D126" s="25" t="s">
        <v>747</v>
      </c>
      <c r="E126" s="25">
        <v>60</v>
      </c>
      <c r="F126" s="25">
        <v>1181</v>
      </c>
      <c r="G126" s="25" t="s">
        <v>711</v>
      </c>
      <c r="H126" s="27">
        <v>0.70208333333333339</v>
      </c>
      <c r="I126" s="25" t="s">
        <v>744</v>
      </c>
      <c r="J126" s="27">
        <v>0.35902777777777778</v>
      </c>
      <c r="K126" s="25" t="s">
        <v>748</v>
      </c>
      <c r="L126" s="25" t="s">
        <v>82</v>
      </c>
      <c r="M126" s="25" t="s">
        <v>128</v>
      </c>
      <c r="N126" s="25" t="s">
        <v>749</v>
      </c>
      <c r="O126" s="25" t="s">
        <v>192</v>
      </c>
      <c r="P126" s="25" t="s">
        <v>750</v>
      </c>
      <c r="Q126" s="25">
        <v>0</v>
      </c>
      <c r="R126" s="25" t="s">
        <v>222</v>
      </c>
      <c r="S126" s="25"/>
      <c r="T126" s="25"/>
      <c r="U126" s="25"/>
      <c r="V126" s="25"/>
      <c r="W126" s="25" t="s">
        <v>751</v>
      </c>
      <c r="X126" s="25" t="s">
        <v>752</v>
      </c>
      <c r="Y126" s="25" t="s">
        <v>753</v>
      </c>
    </row>
    <row r="127" spans="1:25" x14ac:dyDescent="0.25">
      <c r="A127" s="25">
        <v>400710</v>
      </c>
      <c r="B127" s="25" t="s">
        <v>259</v>
      </c>
      <c r="C127" s="25" t="s">
        <v>754</v>
      </c>
      <c r="D127" s="25" t="s">
        <v>755</v>
      </c>
      <c r="E127" s="25">
        <v>95</v>
      </c>
      <c r="F127" s="25">
        <v>3591</v>
      </c>
      <c r="G127" s="25" t="s">
        <v>711</v>
      </c>
      <c r="H127" s="27">
        <v>0.7583333333333333</v>
      </c>
      <c r="I127" s="25" t="s">
        <v>676</v>
      </c>
      <c r="J127" s="27">
        <v>0.69166666666666676</v>
      </c>
      <c r="K127" s="25" t="s">
        <v>756</v>
      </c>
      <c r="L127" s="25" t="s">
        <v>82</v>
      </c>
      <c r="M127" s="25" t="s">
        <v>757</v>
      </c>
      <c r="N127" s="25" t="s">
        <v>758</v>
      </c>
      <c r="O127" s="25" t="s">
        <v>263</v>
      </c>
      <c r="P127" s="25" t="s">
        <v>759</v>
      </c>
      <c r="Q127" s="25">
        <v>0</v>
      </c>
      <c r="R127" s="25" t="s">
        <v>760</v>
      </c>
      <c r="S127" s="25"/>
      <c r="T127" s="25"/>
      <c r="U127" s="29">
        <v>44531</v>
      </c>
      <c r="V127" s="29">
        <v>44531</v>
      </c>
      <c r="W127" s="25" t="s">
        <v>761</v>
      </c>
      <c r="X127" s="25" t="s">
        <v>247</v>
      </c>
      <c r="Y127" s="25" t="s">
        <v>386</v>
      </c>
    </row>
    <row r="128" spans="1:25" x14ac:dyDescent="0.25">
      <c r="A128" s="25">
        <v>399979</v>
      </c>
      <c r="B128" s="25" t="s">
        <v>91</v>
      </c>
      <c r="C128" s="25" t="s">
        <v>92</v>
      </c>
      <c r="D128" s="25" t="s">
        <v>93</v>
      </c>
      <c r="E128" s="25">
        <v>108</v>
      </c>
      <c r="F128" s="25">
        <v>5873</v>
      </c>
      <c r="G128" s="25" t="s">
        <v>711</v>
      </c>
      <c r="H128" s="27">
        <v>0.76111111111111107</v>
      </c>
      <c r="I128" s="25" t="s">
        <v>676</v>
      </c>
      <c r="J128" s="27">
        <v>0.87638888888888899</v>
      </c>
      <c r="K128" s="25" t="s">
        <v>762</v>
      </c>
      <c r="L128" s="25" t="s">
        <v>82</v>
      </c>
      <c r="M128" s="25" t="s">
        <v>95</v>
      </c>
      <c r="N128" s="25">
        <v>9002647</v>
      </c>
      <c r="O128" s="25" t="s">
        <v>96</v>
      </c>
      <c r="P128" s="25" t="s">
        <v>763</v>
      </c>
      <c r="Q128" s="25">
        <v>0</v>
      </c>
      <c r="R128" s="25" t="s">
        <v>294</v>
      </c>
      <c r="S128" s="25"/>
      <c r="T128" s="25"/>
      <c r="U128" s="25" t="s">
        <v>764</v>
      </c>
      <c r="V128" s="25" t="s">
        <v>764</v>
      </c>
      <c r="W128" s="25" t="s">
        <v>100</v>
      </c>
      <c r="X128" s="25" t="s">
        <v>560</v>
      </c>
      <c r="Y128" s="25" t="s">
        <v>683</v>
      </c>
    </row>
    <row r="129" spans="1:25" x14ac:dyDescent="0.25">
      <c r="A129" s="25">
        <v>400545</v>
      </c>
      <c r="B129" s="25" t="s">
        <v>216</v>
      </c>
      <c r="C129" s="25" t="s">
        <v>765</v>
      </c>
      <c r="D129" s="25" t="s">
        <v>766</v>
      </c>
      <c r="E129" s="25">
        <v>70</v>
      </c>
      <c r="F129" s="25">
        <v>1130</v>
      </c>
      <c r="G129" s="25" t="s">
        <v>676</v>
      </c>
      <c r="H129" s="27">
        <v>0.35694444444444445</v>
      </c>
      <c r="I129" s="25" t="s">
        <v>767</v>
      </c>
      <c r="J129" s="27">
        <v>0.31805555555555554</v>
      </c>
      <c r="K129" s="25" t="s">
        <v>768</v>
      </c>
      <c r="L129" s="25" t="s">
        <v>82</v>
      </c>
      <c r="M129" s="25" t="s">
        <v>191</v>
      </c>
      <c r="N129" s="25" t="s">
        <v>769</v>
      </c>
      <c r="O129" s="25" t="s">
        <v>130</v>
      </c>
      <c r="P129" s="25" t="s">
        <v>770</v>
      </c>
      <c r="Q129" s="25">
        <v>2.75</v>
      </c>
      <c r="R129" s="25" t="s">
        <v>194</v>
      </c>
      <c r="S129" s="25"/>
      <c r="T129" s="25"/>
      <c r="U129" s="25"/>
      <c r="V129" s="25"/>
      <c r="W129" s="25" t="s">
        <v>771</v>
      </c>
      <c r="X129" s="25" t="s">
        <v>772</v>
      </c>
      <c r="Y129" s="25" t="s">
        <v>773</v>
      </c>
    </row>
    <row r="130" spans="1:25" x14ac:dyDescent="0.25">
      <c r="A130" s="25" t="s">
        <v>774</v>
      </c>
      <c r="B130" s="25" t="s">
        <v>103</v>
      </c>
      <c r="C130" s="25" t="s">
        <v>353</v>
      </c>
      <c r="D130" s="25" t="s">
        <v>354</v>
      </c>
      <c r="E130" s="25">
        <v>311</v>
      </c>
      <c r="F130" s="25">
        <v>138193</v>
      </c>
      <c r="G130" s="25" t="s">
        <v>676</v>
      </c>
      <c r="H130" s="27">
        <v>0.66319444444444442</v>
      </c>
      <c r="I130" s="25" t="s">
        <v>676</v>
      </c>
      <c r="J130" s="27">
        <v>0.71527777777777779</v>
      </c>
      <c r="K130" s="25"/>
      <c r="L130" s="25" t="s">
        <v>108</v>
      </c>
      <c r="M130" s="25" t="s">
        <v>349</v>
      </c>
      <c r="N130" s="25">
        <v>9167227</v>
      </c>
      <c r="O130" s="25" t="s">
        <v>252</v>
      </c>
      <c r="P130" s="25" t="s">
        <v>775</v>
      </c>
      <c r="Q130" s="25">
        <v>0</v>
      </c>
      <c r="R130" s="25" t="s">
        <v>254</v>
      </c>
      <c r="S130" s="25"/>
      <c r="T130" s="25" t="s">
        <v>357</v>
      </c>
      <c r="U130" s="25">
        <v>21024</v>
      </c>
      <c r="V130" s="25">
        <v>21024</v>
      </c>
      <c r="W130" s="25" t="s">
        <v>358</v>
      </c>
      <c r="X130" s="25" t="s">
        <v>116</v>
      </c>
      <c r="Y130" s="25" t="s">
        <v>116</v>
      </c>
    </row>
    <row r="131" spans="1:25" x14ac:dyDescent="0.25">
      <c r="A131" s="25">
        <v>400485</v>
      </c>
      <c r="B131" s="25" t="s">
        <v>776</v>
      </c>
      <c r="C131" s="25" t="s">
        <v>777</v>
      </c>
      <c r="D131" s="25" t="s">
        <v>778</v>
      </c>
      <c r="E131" s="25">
        <v>139</v>
      </c>
      <c r="F131" s="25">
        <v>20209</v>
      </c>
      <c r="G131" s="25" t="s">
        <v>676</v>
      </c>
      <c r="H131" s="27">
        <v>0.7895833333333333</v>
      </c>
      <c r="I131" s="25" t="s">
        <v>676</v>
      </c>
      <c r="J131" s="27">
        <v>0.92222222222222217</v>
      </c>
      <c r="K131" s="25" t="s">
        <v>779</v>
      </c>
      <c r="L131" s="25" t="s">
        <v>82</v>
      </c>
      <c r="M131" s="25" t="s">
        <v>279</v>
      </c>
      <c r="N131" s="25">
        <v>9407665</v>
      </c>
      <c r="O131" s="25" t="s">
        <v>84</v>
      </c>
      <c r="P131" s="25" t="s">
        <v>780</v>
      </c>
      <c r="Q131" s="25">
        <v>0</v>
      </c>
      <c r="R131" s="25" t="s">
        <v>166</v>
      </c>
      <c r="S131" s="25"/>
      <c r="T131" s="25"/>
      <c r="U131" s="25" t="s">
        <v>781</v>
      </c>
      <c r="V131" s="25" t="s">
        <v>781</v>
      </c>
      <c r="W131" s="25" t="s">
        <v>782</v>
      </c>
      <c r="X131" s="25" t="s">
        <v>783</v>
      </c>
      <c r="Y131" s="25" t="s">
        <v>784</v>
      </c>
    </row>
    <row r="132" spans="1:25" x14ac:dyDescent="0.25">
      <c r="A132" s="25">
        <v>400390</v>
      </c>
      <c r="B132" s="25" t="s">
        <v>77</v>
      </c>
      <c r="C132" s="25" t="s">
        <v>406</v>
      </c>
      <c r="D132" s="25" t="s">
        <v>407</v>
      </c>
      <c r="E132" s="25">
        <v>159</v>
      </c>
      <c r="F132" s="25">
        <v>15215</v>
      </c>
      <c r="G132" s="25" t="s">
        <v>676</v>
      </c>
      <c r="H132" s="27">
        <v>0.95000000000000007</v>
      </c>
      <c r="I132" s="25" t="s">
        <v>744</v>
      </c>
      <c r="J132" s="27">
        <v>0.58402777777777781</v>
      </c>
      <c r="K132" s="25" t="s">
        <v>785</v>
      </c>
      <c r="L132" s="25" t="s">
        <v>82</v>
      </c>
      <c r="M132" s="25" t="s">
        <v>154</v>
      </c>
      <c r="N132" s="25">
        <v>9809916</v>
      </c>
      <c r="O132" s="25" t="s">
        <v>110</v>
      </c>
      <c r="P132" s="25" t="s">
        <v>786</v>
      </c>
      <c r="Q132" s="25">
        <v>0</v>
      </c>
      <c r="R132" s="25" t="s">
        <v>410</v>
      </c>
      <c r="S132" s="25"/>
      <c r="T132" s="25"/>
      <c r="U132" s="25">
        <v>52</v>
      </c>
      <c r="V132" s="25">
        <v>52</v>
      </c>
      <c r="W132" s="25" t="s">
        <v>411</v>
      </c>
      <c r="X132" s="25" t="s">
        <v>412</v>
      </c>
      <c r="Y132" s="25" t="s">
        <v>159</v>
      </c>
    </row>
    <row r="133" spans="1:25" x14ac:dyDescent="0.25">
      <c r="A133" s="25">
        <v>400542</v>
      </c>
      <c r="B133" s="25" t="s">
        <v>77</v>
      </c>
      <c r="C133" s="25" t="s">
        <v>233</v>
      </c>
      <c r="D133" s="25" t="s">
        <v>234</v>
      </c>
      <c r="E133" s="25">
        <v>155</v>
      </c>
      <c r="F133" s="25">
        <v>14308</v>
      </c>
      <c r="G133" s="25" t="s">
        <v>744</v>
      </c>
      <c r="H133" s="27">
        <v>1.3888888888888888E-2</v>
      </c>
      <c r="I133" s="25" t="s">
        <v>744</v>
      </c>
      <c r="J133" s="27">
        <v>0.31319444444444444</v>
      </c>
      <c r="K133" s="25" t="s">
        <v>787</v>
      </c>
      <c r="L133" s="25" t="s">
        <v>82</v>
      </c>
      <c r="M133" s="25" t="s">
        <v>95</v>
      </c>
      <c r="N133" s="25">
        <v>9275115</v>
      </c>
      <c r="O133" s="25" t="s">
        <v>84</v>
      </c>
      <c r="P133" s="25" t="s">
        <v>788</v>
      </c>
      <c r="Q133" s="25">
        <v>0</v>
      </c>
      <c r="R133" s="25" t="s">
        <v>202</v>
      </c>
      <c r="S133" s="25"/>
      <c r="T133" s="25"/>
      <c r="U133" s="25" t="s">
        <v>789</v>
      </c>
      <c r="V133" s="25" t="s">
        <v>789</v>
      </c>
      <c r="W133" s="25" t="s">
        <v>238</v>
      </c>
      <c r="X133" s="25" t="s">
        <v>239</v>
      </c>
      <c r="Y133" s="25" t="s">
        <v>240</v>
      </c>
    </row>
    <row r="134" spans="1:25" x14ac:dyDescent="0.25">
      <c r="A134" s="25">
        <v>400532</v>
      </c>
      <c r="B134" s="25" t="s">
        <v>91</v>
      </c>
      <c r="C134" s="25" t="s">
        <v>320</v>
      </c>
      <c r="D134" s="25" t="s">
        <v>321</v>
      </c>
      <c r="E134" s="25">
        <v>42</v>
      </c>
      <c r="F134" s="25">
        <v>380</v>
      </c>
      <c r="G134" s="25" t="s">
        <v>744</v>
      </c>
      <c r="H134" s="27">
        <v>0.28750000000000003</v>
      </c>
      <c r="I134" s="25" t="s">
        <v>744</v>
      </c>
      <c r="J134" s="27">
        <v>0.66527777777777775</v>
      </c>
      <c r="K134" s="25"/>
      <c r="L134" s="25" t="s">
        <v>108</v>
      </c>
      <c r="M134" s="25" t="s">
        <v>323</v>
      </c>
      <c r="N134" s="25">
        <v>7321960</v>
      </c>
      <c r="O134" s="25" t="s">
        <v>211</v>
      </c>
      <c r="P134" s="25" t="s">
        <v>790</v>
      </c>
      <c r="Q134" s="25">
        <v>0</v>
      </c>
      <c r="R134" s="25" t="s">
        <v>213</v>
      </c>
      <c r="S134" s="25" t="s">
        <v>325</v>
      </c>
      <c r="T134" s="25"/>
      <c r="U134" s="25"/>
      <c r="V134" s="25"/>
      <c r="W134" s="25" t="s">
        <v>326</v>
      </c>
      <c r="X134" s="25" t="s">
        <v>122</v>
      </c>
      <c r="Y134" s="25" t="s">
        <v>669</v>
      </c>
    </row>
    <row r="135" spans="1:25" x14ac:dyDescent="0.25">
      <c r="A135" s="25">
        <v>400391</v>
      </c>
      <c r="B135" s="25" t="s">
        <v>77</v>
      </c>
      <c r="C135" s="25" t="s">
        <v>422</v>
      </c>
      <c r="D135" s="25" t="s">
        <v>423</v>
      </c>
      <c r="E135" s="25">
        <v>149</v>
      </c>
      <c r="F135" s="25">
        <v>10581</v>
      </c>
      <c r="G135" s="25" t="s">
        <v>744</v>
      </c>
      <c r="H135" s="27">
        <v>0.34930555555555554</v>
      </c>
      <c r="I135" s="25" t="s">
        <v>744</v>
      </c>
      <c r="J135" s="27">
        <v>0.71666666666666667</v>
      </c>
      <c r="K135" s="25" t="s">
        <v>791</v>
      </c>
      <c r="L135" s="25" t="s">
        <v>82</v>
      </c>
      <c r="M135" s="25" t="s">
        <v>154</v>
      </c>
      <c r="N135" s="25">
        <v>400497</v>
      </c>
      <c r="O135" s="25" t="s">
        <v>84</v>
      </c>
      <c r="P135" s="25" t="s">
        <v>792</v>
      </c>
      <c r="Q135" s="25">
        <v>0</v>
      </c>
      <c r="R135" s="25" t="s">
        <v>156</v>
      </c>
      <c r="S135" s="25"/>
      <c r="T135" s="25"/>
      <c r="U135" s="25">
        <v>502</v>
      </c>
      <c r="V135" s="25">
        <v>502</v>
      </c>
      <c r="W135" s="25" t="s">
        <v>426</v>
      </c>
      <c r="X135" s="25" t="s">
        <v>187</v>
      </c>
      <c r="Y135" s="25" t="s">
        <v>188</v>
      </c>
    </row>
    <row r="136" spans="1:25" x14ac:dyDescent="0.25">
      <c r="A136" s="25">
        <v>400858</v>
      </c>
      <c r="B136" s="25" t="s">
        <v>137</v>
      </c>
      <c r="C136" s="25" t="s">
        <v>413</v>
      </c>
      <c r="D136" s="25" t="s">
        <v>414</v>
      </c>
      <c r="E136" s="25">
        <v>26</v>
      </c>
      <c r="F136" s="25">
        <v>284</v>
      </c>
      <c r="G136" s="25" t="s">
        <v>744</v>
      </c>
      <c r="H136" s="27">
        <v>0.48402777777777778</v>
      </c>
      <c r="I136" s="25" t="s">
        <v>744</v>
      </c>
      <c r="J136" s="27">
        <v>0.86944444444444446</v>
      </c>
      <c r="K136" s="25" t="s">
        <v>793</v>
      </c>
      <c r="L136" s="25" t="s">
        <v>82</v>
      </c>
      <c r="M136" s="25" t="s">
        <v>476</v>
      </c>
      <c r="N136" s="25"/>
      <c r="O136" s="25" t="s">
        <v>141</v>
      </c>
      <c r="P136" s="25" t="s">
        <v>794</v>
      </c>
      <c r="Q136" s="25">
        <v>0</v>
      </c>
      <c r="R136" s="25" t="s">
        <v>176</v>
      </c>
      <c r="S136" s="25"/>
      <c r="T136" s="25"/>
      <c r="U136" s="25"/>
      <c r="V136" s="25"/>
      <c r="W136" s="25" t="s">
        <v>419</v>
      </c>
      <c r="X136" s="25" t="s">
        <v>117</v>
      </c>
      <c r="Y136" s="25" t="s">
        <v>117</v>
      </c>
    </row>
    <row r="137" spans="1:25" x14ac:dyDescent="0.25">
      <c r="A137" s="25">
        <v>400856</v>
      </c>
      <c r="B137" s="25" t="s">
        <v>137</v>
      </c>
      <c r="C137" s="25" t="s">
        <v>449</v>
      </c>
      <c r="D137" s="25" t="s">
        <v>450</v>
      </c>
      <c r="E137" s="25">
        <v>26</v>
      </c>
      <c r="F137" s="25">
        <v>284</v>
      </c>
      <c r="G137" s="25" t="s">
        <v>744</v>
      </c>
      <c r="H137" s="27">
        <v>0.48958333333333331</v>
      </c>
      <c r="I137" s="25" t="s">
        <v>744</v>
      </c>
      <c r="J137" s="27">
        <v>0.87013888888888891</v>
      </c>
      <c r="K137" s="25" t="s">
        <v>795</v>
      </c>
      <c r="L137" s="25" t="s">
        <v>82</v>
      </c>
      <c r="M137" s="25" t="s">
        <v>476</v>
      </c>
      <c r="N137" s="25"/>
      <c r="O137" s="25" t="s">
        <v>141</v>
      </c>
      <c r="P137" s="25" t="s">
        <v>796</v>
      </c>
      <c r="Q137" s="25">
        <v>0</v>
      </c>
      <c r="R137" s="25" t="s">
        <v>176</v>
      </c>
      <c r="S137" s="25"/>
      <c r="T137" s="25"/>
      <c r="U137" s="25"/>
      <c r="V137" s="25"/>
      <c r="W137" s="25" t="s">
        <v>452</v>
      </c>
      <c r="X137" s="25" t="s">
        <v>117</v>
      </c>
      <c r="Y137" s="25" t="s">
        <v>117</v>
      </c>
    </row>
    <row r="138" spans="1:25" x14ac:dyDescent="0.25">
      <c r="A138" s="25">
        <v>400841</v>
      </c>
      <c r="B138" s="25" t="s">
        <v>91</v>
      </c>
      <c r="C138" s="25" t="s">
        <v>443</v>
      </c>
      <c r="D138" s="25" t="s">
        <v>444</v>
      </c>
      <c r="E138" s="25">
        <v>31</v>
      </c>
      <c r="F138" s="25">
        <v>247</v>
      </c>
      <c r="G138" s="25" t="s">
        <v>744</v>
      </c>
      <c r="H138" s="27">
        <v>0.49513888888888885</v>
      </c>
      <c r="I138" s="25" t="s">
        <v>744</v>
      </c>
      <c r="J138" s="27">
        <v>0.49513888888888885</v>
      </c>
      <c r="K138" s="25" t="s">
        <v>797</v>
      </c>
      <c r="L138" s="25" t="s">
        <v>608</v>
      </c>
      <c r="M138" s="25" t="s">
        <v>243</v>
      </c>
      <c r="N138" s="25" t="s">
        <v>445</v>
      </c>
      <c r="O138" s="25" t="s">
        <v>96</v>
      </c>
      <c r="P138" s="25" t="s">
        <v>798</v>
      </c>
      <c r="Q138" s="25">
        <v>0</v>
      </c>
      <c r="R138" s="25" t="s">
        <v>213</v>
      </c>
      <c r="S138" s="25"/>
      <c r="T138" s="25"/>
      <c r="U138" s="25">
        <v>21041</v>
      </c>
      <c r="V138" s="25">
        <v>21041</v>
      </c>
      <c r="W138" s="25" t="s">
        <v>448</v>
      </c>
      <c r="X138" s="25" t="s">
        <v>247</v>
      </c>
      <c r="Y138" s="25" t="s">
        <v>247</v>
      </c>
    </row>
    <row r="139" spans="1:25" x14ac:dyDescent="0.25">
      <c r="A139" s="25">
        <v>400474</v>
      </c>
      <c r="B139" s="25" t="s">
        <v>77</v>
      </c>
      <c r="C139" s="25" t="s">
        <v>160</v>
      </c>
      <c r="D139" s="25" t="s">
        <v>161</v>
      </c>
      <c r="E139" s="25">
        <v>147</v>
      </c>
      <c r="F139" s="25">
        <v>9940</v>
      </c>
      <c r="G139" s="25" t="s">
        <v>744</v>
      </c>
      <c r="H139" s="27">
        <v>0.63055555555555554</v>
      </c>
      <c r="I139" s="25" t="s">
        <v>767</v>
      </c>
      <c r="J139" s="27">
        <v>0.18124999999999999</v>
      </c>
      <c r="K139" s="25" t="s">
        <v>799</v>
      </c>
      <c r="L139" s="25" t="s">
        <v>82</v>
      </c>
      <c r="M139" s="25" t="s">
        <v>163</v>
      </c>
      <c r="N139" s="25">
        <v>9364356</v>
      </c>
      <c r="O139" s="25" t="s">
        <v>164</v>
      </c>
      <c r="P139" s="25" t="s">
        <v>800</v>
      </c>
      <c r="Q139" s="25">
        <v>0</v>
      </c>
      <c r="R139" s="25" t="s">
        <v>202</v>
      </c>
      <c r="S139" s="25"/>
      <c r="T139" s="25"/>
      <c r="U139" s="25" t="s">
        <v>801</v>
      </c>
      <c r="V139" s="25" t="s">
        <v>801</v>
      </c>
      <c r="W139" s="25" t="s">
        <v>168</v>
      </c>
      <c r="X139" s="25" t="s">
        <v>668</v>
      </c>
      <c r="Y139" s="25" t="s">
        <v>669</v>
      </c>
    </row>
    <row r="140" spans="1:25" x14ac:dyDescent="0.25">
      <c r="A140" s="25">
        <v>400859</v>
      </c>
      <c r="B140" s="25" t="s">
        <v>137</v>
      </c>
      <c r="C140" s="25" t="s">
        <v>473</v>
      </c>
      <c r="D140" s="25" t="s">
        <v>474</v>
      </c>
      <c r="E140" s="25">
        <v>27</v>
      </c>
      <c r="F140" s="25">
        <v>295</v>
      </c>
      <c r="G140" s="25" t="s">
        <v>744</v>
      </c>
      <c r="H140" s="27">
        <v>0.6430555555555556</v>
      </c>
      <c r="I140" s="25" t="s">
        <v>731</v>
      </c>
      <c r="J140" s="27">
        <v>0.125</v>
      </c>
      <c r="K140" s="25" t="s">
        <v>802</v>
      </c>
      <c r="L140" s="25" t="s">
        <v>82</v>
      </c>
      <c r="M140" s="25" t="s">
        <v>476</v>
      </c>
      <c r="N140" s="25">
        <v>400875</v>
      </c>
      <c r="O140" s="25" t="s">
        <v>252</v>
      </c>
      <c r="P140" s="25" t="s">
        <v>803</v>
      </c>
      <c r="Q140" s="25">
        <v>0</v>
      </c>
      <c r="R140" s="25" t="s">
        <v>418</v>
      </c>
      <c r="S140" s="25"/>
      <c r="T140" s="25"/>
      <c r="U140" s="25"/>
      <c r="V140" s="25"/>
      <c r="W140" s="25" t="s">
        <v>478</v>
      </c>
      <c r="X140" s="25" t="s">
        <v>117</v>
      </c>
      <c r="Y140" s="25" t="s">
        <v>117</v>
      </c>
    </row>
    <row r="141" spans="1:25" x14ac:dyDescent="0.25">
      <c r="A141" s="25">
        <v>399015</v>
      </c>
      <c r="B141" s="25" t="s">
        <v>77</v>
      </c>
      <c r="C141" s="25" t="s">
        <v>804</v>
      </c>
      <c r="D141" s="25" t="s">
        <v>805</v>
      </c>
      <c r="E141" s="25">
        <v>190</v>
      </c>
      <c r="F141" s="25">
        <v>26645</v>
      </c>
      <c r="G141" s="25" t="s">
        <v>744</v>
      </c>
      <c r="H141" s="27">
        <v>0.85972222222222217</v>
      </c>
      <c r="I141" s="25" t="s">
        <v>767</v>
      </c>
      <c r="J141" s="27">
        <v>0.84513888888888899</v>
      </c>
      <c r="K141" s="25" t="s">
        <v>806</v>
      </c>
      <c r="L141" s="25" t="s">
        <v>82</v>
      </c>
      <c r="M141" s="25" t="s">
        <v>83</v>
      </c>
      <c r="N141" s="25">
        <v>9709207</v>
      </c>
      <c r="O141" s="25" t="s">
        <v>84</v>
      </c>
      <c r="P141" s="25" t="s">
        <v>807</v>
      </c>
      <c r="Q141" s="25">
        <v>0</v>
      </c>
      <c r="R141" s="25" t="s">
        <v>202</v>
      </c>
      <c r="S141" s="25"/>
      <c r="T141" s="25"/>
      <c r="U141" s="25" t="s">
        <v>808</v>
      </c>
      <c r="V141" s="25" t="s">
        <v>808</v>
      </c>
      <c r="W141" s="25" t="s">
        <v>809</v>
      </c>
      <c r="X141" s="25" t="s">
        <v>810</v>
      </c>
      <c r="Y141" s="25" t="s">
        <v>534</v>
      </c>
    </row>
    <row r="142" spans="1:25" x14ac:dyDescent="0.25">
      <c r="A142" s="25">
        <v>400723</v>
      </c>
      <c r="B142" s="25" t="s">
        <v>91</v>
      </c>
      <c r="C142" s="25" t="s">
        <v>443</v>
      </c>
      <c r="D142" s="25" t="s">
        <v>444</v>
      </c>
      <c r="E142" s="25">
        <v>31</v>
      </c>
      <c r="F142" s="25">
        <v>247</v>
      </c>
      <c r="G142" s="25" t="s">
        <v>744</v>
      </c>
      <c r="H142" s="27">
        <v>0.87847222222222221</v>
      </c>
      <c r="I142" s="25" t="s">
        <v>744</v>
      </c>
      <c r="J142" s="27">
        <v>0.9458333333333333</v>
      </c>
      <c r="K142" s="25" t="s">
        <v>811</v>
      </c>
      <c r="L142" s="25" t="s">
        <v>82</v>
      </c>
      <c r="M142" s="25" t="s">
        <v>243</v>
      </c>
      <c r="N142" s="25" t="s">
        <v>445</v>
      </c>
      <c r="O142" s="25" t="s">
        <v>96</v>
      </c>
      <c r="P142" s="25" t="s">
        <v>812</v>
      </c>
      <c r="Q142" s="25">
        <v>0</v>
      </c>
      <c r="R142" s="25" t="s">
        <v>176</v>
      </c>
      <c r="S142" s="25"/>
      <c r="T142" s="25"/>
      <c r="U142" s="25">
        <v>21042</v>
      </c>
      <c r="V142" s="25">
        <v>21042</v>
      </c>
      <c r="W142" s="25" t="s">
        <v>448</v>
      </c>
      <c r="X142" s="25" t="s">
        <v>247</v>
      </c>
      <c r="Y142" s="25" t="s">
        <v>247</v>
      </c>
    </row>
    <row r="143" spans="1:25" x14ac:dyDescent="0.25">
      <c r="A143" s="25">
        <v>400814</v>
      </c>
      <c r="B143" s="25" t="s">
        <v>103</v>
      </c>
      <c r="C143" s="25" t="s">
        <v>104</v>
      </c>
      <c r="D143" s="25" t="s">
        <v>105</v>
      </c>
      <c r="E143" s="25">
        <v>292</v>
      </c>
      <c r="F143" s="25">
        <v>85942</v>
      </c>
      <c r="G143" s="25" t="s">
        <v>767</v>
      </c>
      <c r="H143" s="27">
        <v>0.31458333333333333</v>
      </c>
      <c r="I143" s="25" t="s">
        <v>813</v>
      </c>
      <c r="J143" s="27">
        <v>0.68402777777777779</v>
      </c>
      <c r="K143" s="25" t="s">
        <v>814</v>
      </c>
      <c r="L143" s="25" t="s">
        <v>82</v>
      </c>
      <c r="M143" s="25" t="s">
        <v>109</v>
      </c>
      <c r="N143" s="25">
        <v>9224726</v>
      </c>
      <c r="O143" s="25" t="s">
        <v>350</v>
      </c>
      <c r="P143" s="25" t="s">
        <v>815</v>
      </c>
      <c r="Q143" s="25">
        <v>0</v>
      </c>
      <c r="R143" s="25" t="s">
        <v>352</v>
      </c>
      <c r="S143" s="25"/>
      <c r="T143" s="25" t="s">
        <v>113</v>
      </c>
      <c r="U143" s="25" t="s">
        <v>713</v>
      </c>
      <c r="V143" s="25" t="s">
        <v>713</v>
      </c>
      <c r="W143" s="25" t="s">
        <v>115</v>
      </c>
      <c r="X143" s="25" t="s">
        <v>116</v>
      </c>
      <c r="Y143" s="25" t="s">
        <v>816</v>
      </c>
    </row>
    <row r="144" spans="1:25" x14ac:dyDescent="0.25">
      <c r="A144" s="25">
        <v>400476</v>
      </c>
      <c r="B144" s="25" t="s">
        <v>91</v>
      </c>
      <c r="C144" s="25" t="s">
        <v>171</v>
      </c>
      <c r="D144" s="25" t="s">
        <v>172</v>
      </c>
      <c r="E144" s="25">
        <v>56</v>
      </c>
      <c r="F144" s="25">
        <v>1083</v>
      </c>
      <c r="G144" s="25" t="s">
        <v>767</v>
      </c>
      <c r="H144" s="27">
        <v>0.37638888888888888</v>
      </c>
      <c r="I144" s="25" t="s">
        <v>767</v>
      </c>
      <c r="J144" s="27">
        <v>0.93819444444444444</v>
      </c>
      <c r="K144" s="25" t="s">
        <v>817</v>
      </c>
      <c r="L144" s="25" t="s">
        <v>82</v>
      </c>
      <c r="M144" s="25" t="s">
        <v>174</v>
      </c>
      <c r="N144" s="25">
        <v>9184524</v>
      </c>
      <c r="O144" s="25" t="s">
        <v>96</v>
      </c>
      <c r="P144" s="25" t="s">
        <v>818</v>
      </c>
      <c r="Q144" s="25">
        <v>0</v>
      </c>
      <c r="R144" s="25" t="s">
        <v>176</v>
      </c>
      <c r="S144" s="25"/>
      <c r="T144" s="25"/>
      <c r="U144" s="25" t="s">
        <v>819</v>
      </c>
      <c r="V144" s="25" t="s">
        <v>819</v>
      </c>
      <c r="W144" s="25" t="s">
        <v>179</v>
      </c>
      <c r="X144" s="25" t="s">
        <v>494</v>
      </c>
      <c r="Y144" s="25" t="s">
        <v>122</v>
      </c>
    </row>
    <row r="145" spans="1:25" x14ac:dyDescent="0.25">
      <c r="A145" s="25">
        <v>400816</v>
      </c>
      <c r="B145" s="25" t="s">
        <v>77</v>
      </c>
      <c r="C145" s="25" t="s">
        <v>267</v>
      </c>
      <c r="D145" s="25" t="s">
        <v>268</v>
      </c>
      <c r="E145" s="25">
        <v>86</v>
      </c>
      <c r="F145" s="25">
        <v>2546</v>
      </c>
      <c r="G145" s="25" t="s">
        <v>767</v>
      </c>
      <c r="H145" s="27">
        <v>0.38194444444444442</v>
      </c>
      <c r="I145" s="25" t="s">
        <v>767</v>
      </c>
      <c r="J145" s="27">
        <v>0.95972222222222225</v>
      </c>
      <c r="K145" s="25" t="s">
        <v>820</v>
      </c>
      <c r="L145" s="25" t="s">
        <v>82</v>
      </c>
      <c r="M145" s="25" t="s">
        <v>95</v>
      </c>
      <c r="N145" s="25">
        <v>9280718</v>
      </c>
      <c r="O145" s="25" t="s">
        <v>141</v>
      </c>
      <c r="P145" s="25" t="s">
        <v>821</v>
      </c>
      <c r="Q145" s="25">
        <v>0</v>
      </c>
      <c r="R145" s="25" t="s">
        <v>822</v>
      </c>
      <c r="S145" s="25"/>
      <c r="T145" s="25"/>
      <c r="U145" s="25" t="s">
        <v>823</v>
      </c>
      <c r="V145" s="25" t="s">
        <v>823</v>
      </c>
      <c r="W145" s="25" t="s">
        <v>273</v>
      </c>
      <c r="X145" s="25" t="s">
        <v>274</v>
      </c>
      <c r="Y145" s="25" t="s">
        <v>275</v>
      </c>
    </row>
    <row r="146" spans="1:25" x14ac:dyDescent="0.25">
      <c r="A146" s="25">
        <v>401005</v>
      </c>
      <c r="B146" s="25" t="s">
        <v>91</v>
      </c>
      <c r="C146" s="25" t="s">
        <v>443</v>
      </c>
      <c r="D146" s="25" t="s">
        <v>444</v>
      </c>
      <c r="E146" s="25">
        <v>31</v>
      </c>
      <c r="F146" s="25">
        <v>247</v>
      </c>
      <c r="G146" s="25" t="s">
        <v>767</v>
      </c>
      <c r="H146" s="27">
        <v>0.43055555555555558</v>
      </c>
      <c r="I146" s="25" t="s">
        <v>767</v>
      </c>
      <c r="J146" s="27">
        <v>0.4826388888888889</v>
      </c>
      <c r="K146" s="25" t="s">
        <v>824</v>
      </c>
      <c r="L146" s="25" t="s">
        <v>82</v>
      </c>
      <c r="M146" s="25" t="s">
        <v>243</v>
      </c>
      <c r="N146" s="25" t="s">
        <v>445</v>
      </c>
      <c r="O146" s="25" t="s">
        <v>96</v>
      </c>
      <c r="P146" s="25" t="s">
        <v>825</v>
      </c>
      <c r="Q146" s="25">
        <v>0</v>
      </c>
      <c r="R146" s="25" t="s">
        <v>213</v>
      </c>
      <c r="S146" s="25"/>
      <c r="T146" s="25"/>
      <c r="U146" s="25">
        <v>21043</v>
      </c>
      <c r="V146" s="25">
        <v>21043</v>
      </c>
      <c r="W146" s="25" t="s">
        <v>448</v>
      </c>
      <c r="X146" s="25" t="s">
        <v>247</v>
      </c>
      <c r="Y146" s="25" t="s">
        <v>247</v>
      </c>
    </row>
    <row r="147" spans="1:25" x14ac:dyDescent="0.25">
      <c r="A147" s="25" t="s">
        <v>826</v>
      </c>
      <c r="B147" s="25" t="s">
        <v>103</v>
      </c>
      <c r="C147" s="25" t="s">
        <v>353</v>
      </c>
      <c r="D147" s="25" t="s">
        <v>354</v>
      </c>
      <c r="E147" s="25">
        <v>311</v>
      </c>
      <c r="F147" s="25">
        <v>138193</v>
      </c>
      <c r="G147" s="25" t="s">
        <v>767</v>
      </c>
      <c r="H147" s="27">
        <v>0.59236111111111112</v>
      </c>
      <c r="I147" s="25" t="s">
        <v>767</v>
      </c>
      <c r="J147" s="27">
        <v>0.64583333333333337</v>
      </c>
      <c r="K147" s="25"/>
      <c r="L147" s="25" t="s">
        <v>108</v>
      </c>
      <c r="M147" s="25" t="s">
        <v>349</v>
      </c>
      <c r="N147" s="25">
        <v>9167227</v>
      </c>
      <c r="O147" s="25" t="s">
        <v>252</v>
      </c>
      <c r="P147" s="25" t="s">
        <v>827</v>
      </c>
      <c r="Q147" s="25">
        <v>0</v>
      </c>
      <c r="R147" s="25" t="s">
        <v>254</v>
      </c>
      <c r="S147" s="25"/>
      <c r="T147" s="25" t="s">
        <v>357</v>
      </c>
      <c r="U147" s="25">
        <v>21024</v>
      </c>
      <c r="V147" s="25">
        <v>21024</v>
      </c>
      <c r="W147" s="25" t="s">
        <v>358</v>
      </c>
      <c r="X147" s="25" t="s">
        <v>507</v>
      </c>
      <c r="Y147" s="25" t="s">
        <v>116</v>
      </c>
    </row>
    <row r="148" spans="1:25" x14ac:dyDescent="0.25">
      <c r="A148" s="25">
        <v>400019</v>
      </c>
      <c r="B148" s="25" t="s">
        <v>91</v>
      </c>
      <c r="C148" s="25" t="s">
        <v>276</v>
      </c>
      <c r="D148" s="25" t="s">
        <v>277</v>
      </c>
      <c r="E148" s="25">
        <v>69</v>
      </c>
      <c r="F148" s="25">
        <v>764</v>
      </c>
      <c r="G148" s="25" t="s">
        <v>828</v>
      </c>
      <c r="H148" s="27">
        <v>0.30763888888888891</v>
      </c>
      <c r="I148" s="25" t="s">
        <v>828</v>
      </c>
      <c r="J148" s="27">
        <v>0.65208333333333335</v>
      </c>
      <c r="K148" s="25" t="s">
        <v>829</v>
      </c>
      <c r="L148" s="25" t="s">
        <v>82</v>
      </c>
      <c r="M148" s="25" t="s">
        <v>279</v>
      </c>
      <c r="N148" s="25">
        <v>7030523</v>
      </c>
      <c r="O148" s="25" t="s">
        <v>96</v>
      </c>
      <c r="P148" s="25" t="s">
        <v>830</v>
      </c>
      <c r="Q148" s="25">
        <v>0</v>
      </c>
      <c r="R148" s="25" t="s">
        <v>213</v>
      </c>
      <c r="S148" s="25"/>
      <c r="T148" s="25"/>
      <c r="U148" s="25">
        <v>21041</v>
      </c>
      <c r="V148" s="25">
        <v>21041</v>
      </c>
      <c r="W148" s="25" t="s">
        <v>281</v>
      </c>
      <c r="X148" s="25" t="s">
        <v>494</v>
      </c>
      <c r="Y148" s="25" t="s">
        <v>283</v>
      </c>
    </row>
    <row r="149" spans="1:25" x14ac:dyDescent="0.25">
      <c r="A149" s="25">
        <v>400528</v>
      </c>
      <c r="B149" s="25" t="s">
        <v>207</v>
      </c>
      <c r="C149" s="25" t="s">
        <v>831</v>
      </c>
      <c r="D149" s="25" t="s">
        <v>832</v>
      </c>
      <c r="E149" s="25">
        <v>25</v>
      </c>
      <c r="F149" s="25">
        <v>86</v>
      </c>
      <c r="G149" s="25" t="s">
        <v>828</v>
      </c>
      <c r="H149" s="27">
        <v>0.3298611111111111</v>
      </c>
      <c r="I149" s="25"/>
      <c r="J149" s="25"/>
      <c r="K149" s="25" t="s">
        <v>833</v>
      </c>
      <c r="L149" s="25" t="s">
        <v>608</v>
      </c>
      <c r="M149" s="25" t="s">
        <v>487</v>
      </c>
      <c r="N149" s="25" t="s">
        <v>834</v>
      </c>
      <c r="O149" s="25" t="s">
        <v>252</v>
      </c>
      <c r="P149" s="25" t="s">
        <v>835</v>
      </c>
      <c r="Q149" s="25">
        <v>0</v>
      </c>
      <c r="R149" s="25" t="s">
        <v>338</v>
      </c>
      <c r="S149" s="25" t="s">
        <v>325</v>
      </c>
      <c r="T149" s="25"/>
      <c r="U149" s="25"/>
      <c r="V149" s="25"/>
      <c r="W149" s="25" t="s">
        <v>836</v>
      </c>
      <c r="X149" s="25" t="s">
        <v>206</v>
      </c>
      <c r="Y149" s="25" t="s">
        <v>405</v>
      </c>
    </row>
    <row r="150" spans="1:25" x14ac:dyDescent="0.25">
      <c r="A150" s="25">
        <v>400743</v>
      </c>
      <c r="B150" s="25" t="s">
        <v>77</v>
      </c>
      <c r="C150" s="25" t="s">
        <v>837</v>
      </c>
      <c r="D150" s="25" t="s">
        <v>838</v>
      </c>
      <c r="E150" s="25">
        <v>127</v>
      </c>
      <c r="F150" s="25">
        <v>7541</v>
      </c>
      <c r="G150" s="25" t="s">
        <v>828</v>
      </c>
      <c r="H150" s="27">
        <v>0.44444444444444442</v>
      </c>
      <c r="I150" s="25" t="s">
        <v>728</v>
      </c>
      <c r="J150" s="27">
        <v>7.6388888888888886E-3</v>
      </c>
      <c r="K150" s="25" t="s">
        <v>839</v>
      </c>
      <c r="L150" s="25" t="s">
        <v>82</v>
      </c>
      <c r="M150" s="25" t="s">
        <v>83</v>
      </c>
      <c r="N150" s="25">
        <v>9202077</v>
      </c>
      <c r="O150" s="25" t="s">
        <v>84</v>
      </c>
      <c r="P150" s="25" t="s">
        <v>840</v>
      </c>
      <c r="Q150" s="25">
        <v>0</v>
      </c>
      <c r="R150" s="25" t="s">
        <v>166</v>
      </c>
      <c r="S150" s="25"/>
      <c r="T150" s="25"/>
      <c r="U150" s="25" t="s">
        <v>841</v>
      </c>
      <c r="V150" s="25" t="s">
        <v>841</v>
      </c>
      <c r="W150" s="25" t="s">
        <v>842</v>
      </c>
      <c r="X150" s="25" t="s">
        <v>843</v>
      </c>
      <c r="Y150" s="25" t="s">
        <v>90</v>
      </c>
    </row>
    <row r="151" spans="1:25" x14ac:dyDescent="0.25">
      <c r="A151" s="25">
        <v>396425</v>
      </c>
      <c r="B151" s="25" t="s">
        <v>216</v>
      </c>
      <c r="C151" s="25" t="s">
        <v>844</v>
      </c>
      <c r="D151" s="25" t="s">
        <v>845</v>
      </c>
      <c r="E151" s="25">
        <v>91</v>
      </c>
      <c r="F151" s="25">
        <v>3933</v>
      </c>
      <c r="G151" s="25" t="s">
        <v>828</v>
      </c>
      <c r="H151" s="27">
        <v>0.64513888888888882</v>
      </c>
      <c r="I151" s="25"/>
      <c r="J151" s="25"/>
      <c r="K151" s="25" t="s">
        <v>846</v>
      </c>
      <c r="L151" s="25" t="s">
        <v>608</v>
      </c>
      <c r="M151" s="25" t="s">
        <v>128</v>
      </c>
      <c r="N151" s="25" t="s">
        <v>847</v>
      </c>
      <c r="O151" s="25" t="s">
        <v>130</v>
      </c>
      <c r="P151" s="25" t="s">
        <v>848</v>
      </c>
      <c r="Q151" s="25">
        <v>0</v>
      </c>
      <c r="R151" s="25" t="s">
        <v>849</v>
      </c>
      <c r="S151" s="25"/>
      <c r="T151" s="25"/>
      <c r="U151" s="25"/>
      <c r="V151" s="25"/>
      <c r="W151" s="25" t="s">
        <v>850</v>
      </c>
      <c r="X151" s="25"/>
      <c r="Y151" s="25"/>
    </row>
    <row r="152" spans="1:25" x14ac:dyDescent="0.25">
      <c r="A152" s="25">
        <v>400815</v>
      </c>
      <c r="B152" s="25" t="s">
        <v>91</v>
      </c>
      <c r="C152" s="25" t="s">
        <v>92</v>
      </c>
      <c r="D152" s="25" t="s">
        <v>93</v>
      </c>
      <c r="E152" s="25">
        <v>108</v>
      </c>
      <c r="F152" s="25">
        <v>5873</v>
      </c>
      <c r="G152" s="25" t="s">
        <v>828</v>
      </c>
      <c r="H152" s="27">
        <v>0.76736111111111116</v>
      </c>
      <c r="I152" s="25" t="s">
        <v>728</v>
      </c>
      <c r="J152" s="27">
        <v>0.22430555555555556</v>
      </c>
      <c r="K152" s="25" t="s">
        <v>851</v>
      </c>
      <c r="L152" s="25" t="s">
        <v>82</v>
      </c>
      <c r="M152" s="25" t="s">
        <v>95</v>
      </c>
      <c r="N152" s="25">
        <v>9002647</v>
      </c>
      <c r="O152" s="25" t="s">
        <v>96</v>
      </c>
      <c r="P152" s="25" t="s">
        <v>852</v>
      </c>
      <c r="Q152" s="25">
        <v>0</v>
      </c>
      <c r="R152" s="25" t="s">
        <v>294</v>
      </c>
      <c r="S152" s="25"/>
      <c r="T152" s="25"/>
      <c r="U152" s="25" t="s">
        <v>764</v>
      </c>
      <c r="V152" s="25" t="s">
        <v>764</v>
      </c>
      <c r="W152" s="25" t="s">
        <v>100</v>
      </c>
      <c r="X152" s="25" t="s">
        <v>853</v>
      </c>
      <c r="Y152" s="25" t="s">
        <v>560</v>
      </c>
    </row>
    <row r="153" spans="1:25" x14ac:dyDescent="0.25">
      <c r="A153" s="25">
        <v>401235</v>
      </c>
      <c r="B153" s="25" t="s">
        <v>137</v>
      </c>
      <c r="C153" s="25" t="s">
        <v>854</v>
      </c>
      <c r="D153" s="25" t="s">
        <v>450</v>
      </c>
      <c r="E153" s="25">
        <v>26</v>
      </c>
      <c r="F153" s="25">
        <v>284</v>
      </c>
      <c r="G153" s="25" t="s">
        <v>828</v>
      </c>
      <c r="H153" s="27">
        <v>0.79861111111111116</v>
      </c>
      <c r="I153" s="25" t="s">
        <v>728</v>
      </c>
      <c r="J153" s="27">
        <v>8.5416666666666655E-2</v>
      </c>
      <c r="K153" s="25"/>
      <c r="L153" s="25" t="s">
        <v>108</v>
      </c>
      <c r="M153" s="25" t="s">
        <v>140</v>
      </c>
      <c r="N153" s="25"/>
      <c r="O153" s="25" t="s">
        <v>164</v>
      </c>
      <c r="P153" s="25" t="s">
        <v>855</v>
      </c>
      <c r="Q153" s="25">
        <v>0</v>
      </c>
      <c r="R153" s="25" t="s">
        <v>418</v>
      </c>
      <c r="S153" s="25"/>
      <c r="T153" s="25"/>
      <c r="U153" s="25"/>
      <c r="V153" s="25"/>
      <c r="W153" s="25" t="s">
        <v>856</v>
      </c>
      <c r="X153" s="25" t="s">
        <v>117</v>
      </c>
      <c r="Y153" s="25" t="s">
        <v>117</v>
      </c>
    </row>
    <row r="154" spans="1:25" x14ac:dyDescent="0.25">
      <c r="A154" s="25">
        <v>401236</v>
      </c>
      <c r="B154" s="25" t="s">
        <v>145</v>
      </c>
      <c r="C154" s="25" t="s">
        <v>146</v>
      </c>
      <c r="D154" s="25" t="s">
        <v>147</v>
      </c>
      <c r="E154" s="25">
        <v>87</v>
      </c>
      <c r="F154" s="25">
        <v>2391</v>
      </c>
      <c r="G154" s="25" t="s">
        <v>828</v>
      </c>
      <c r="H154" s="27">
        <v>0.79861111111111116</v>
      </c>
      <c r="I154" s="25" t="s">
        <v>728</v>
      </c>
      <c r="J154" s="27">
        <v>8.5416666666666655E-2</v>
      </c>
      <c r="K154" s="25"/>
      <c r="L154" s="25" t="s">
        <v>108</v>
      </c>
      <c r="M154" s="25" t="s">
        <v>140</v>
      </c>
      <c r="N154" s="25"/>
      <c r="O154" s="25" t="s">
        <v>164</v>
      </c>
      <c r="P154" s="25" t="s">
        <v>857</v>
      </c>
      <c r="Q154" s="25">
        <v>0</v>
      </c>
      <c r="R154" s="25" t="s">
        <v>708</v>
      </c>
      <c r="S154" s="25"/>
      <c r="T154" s="25"/>
      <c r="U154" s="25"/>
      <c r="V154" s="25"/>
      <c r="W154" s="25" t="s">
        <v>150</v>
      </c>
      <c r="X154" s="25" t="s">
        <v>117</v>
      </c>
      <c r="Y154" s="25" t="s">
        <v>117</v>
      </c>
    </row>
    <row r="155" spans="1:25" x14ac:dyDescent="0.25">
      <c r="A155" s="25">
        <v>401128</v>
      </c>
      <c r="B155" s="25" t="s">
        <v>77</v>
      </c>
      <c r="C155" s="25" t="s">
        <v>521</v>
      </c>
      <c r="D155" s="25" t="s">
        <v>522</v>
      </c>
      <c r="E155" s="25">
        <v>159</v>
      </c>
      <c r="F155" s="25">
        <v>15215</v>
      </c>
      <c r="G155" s="25" t="s">
        <v>828</v>
      </c>
      <c r="H155" s="27">
        <v>0.88194444444444453</v>
      </c>
      <c r="I155" s="25" t="s">
        <v>728</v>
      </c>
      <c r="J155" s="27">
        <v>0.50138888888888888</v>
      </c>
      <c r="K155" s="25" t="s">
        <v>858</v>
      </c>
      <c r="L155" s="25" t="s">
        <v>82</v>
      </c>
      <c r="M155" s="25" t="s">
        <v>154</v>
      </c>
      <c r="N155" s="25">
        <v>9819959</v>
      </c>
      <c r="O155" s="25" t="s">
        <v>164</v>
      </c>
      <c r="P155" s="25" t="s">
        <v>859</v>
      </c>
      <c r="Q155" s="25">
        <v>0</v>
      </c>
      <c r="R155" s="25" t="s">
        <v>185</v>
      </c>
      <c r="S155" s="25"/>
      <c r="T155" s="25"/>
      <c r="U155" s="25">
        <v>51</v>
      </c>
      <c r="V155" s="25">
        <v>51</v>
      </c>
      <c r="W155" s="25" t="s">
        <v>525</v>
      </c>
      <c r="X155" s="25" t="s">
        <v>187</v>
      </c>
      <c r="Y155" s="25" t="s">
        <v>705</v>
      </c>
    </row>
    <row r="156" spans="1:25" x14ac:dyDescent="0.25">
      <c r="A156" s="25">
        <v>400718</v>
      </c>
      <c r="B156" s="25" t="s">
        <v>77</v>
      </c>
      <c r="C156" s="25" t="s">
        <v>513</v>
      </c>
      <c r="D156" s="25" t="s">
        <v>514</v>
      </c>
      <c r="E156" s="25">
        <v>132</v>
      </c>
      <c r="F156" s="25">
        <v>7219</v>
      </c>
      <c r="G156" s="25" t="s">
        <v>728</v>
      </c>
      <c r="H156" s="27">
        <v>3.5416666666666666E-2</v>
      </c>
      <c r="I156" s="25" t="s">
        <v>728</v>
      </c>
      <c r="J156" s="27">
        <v>0.2722222222222222</v>
      </c>
      <c r="K156" s="25" t="s">
        <v>523</v>
      </c>
      <c r="L156" s="25" t="s">
        <v>82</v>
      </c>
      <c r="M156" s="25" t="s">
        <v>95</v>
      </c>
      <c r="N156" s="25">
        <v>9430064</v>
      </c>
      <c r="O156" s="25" t="s">
        <v>84</v>
      </c>
      <c r="P156" s="25" t="s">
        <v>860</v>
      </c>
      <c r="Q156" s="25">
        <v>0</v>
      </c>
      <c r="R156" s="25" t="s">
        <v>166</v>
      </c>
      <c r="S156" s="25"/>
      <c r="T156" s="25"/>
      <c r="U156" s="25" t="s">
        <v>861</v>
      </c>
      <c r="V156" s="25" t="s">
        <v>861</v>
      </c>
      <c r="W156" s="25" t="s">
        <v>518</v>
      </c>
      <c r="X156" s="25" t="s">
        <v>519</v>
      </c>
      <c r="Y156" s="25" t="s">
        <v>697</v>
      </c>
    </row>
    <row r="157" spans="1:25" x14ac:dyDescent="0.25">
      <c r="A157" s="25">
        <v>401003</v>
      </c>
      <c r="B157" s="25" t="s">
        <v>399</v>
      </c>
      <c r="C157" s="25" t="s">
        <v>400</v>
      </c>
      <c r="D157" s="25" t="s">
        <v>401</v>
      </c>
      <c r="E157" s="25">
        <v>114</v>
      </c>
      <c r="F157" s="25">
        <v>5169</v>
      </c>
      <c r="G157" s="25" t="s">
        <v>728</v>
      </c>
      <c r="H157" s="27">
        <v>0.88750000000000007</v>
      </c>
      <c r="I157" s="25" t="s">
        <v>568</v>
      </c>
      <c r="J157" s="27">
        <v>0.58263888888888882</v>
      </c>
      <c r="K157" s="25"/>
      <c r="L157" s="25" t="s">
        <v>108</v>
      </c>
      <c r="M157" s="25" t="s">
        <v>402</v>
      </c>
      <c r="N157" s="25">
        <v>9781528</v>
      </c>
      <c r="O157" s="25" t="s">
        <v>164</v>
      </c>
      <c r="P157" s="25" t="s">
        <v>862</v>
      </c>
      <c r="Q157" s="25">
        <v>0</v>
      </c>
      <c r="R157" s="25" t="s">
        <v>166</v>
      </c>
      <c r="S157" s="25"/>
      <c r="T157" s="25"/>
      <c r="U157" s="25">
        <v>63</v>
      </c>
      <c r="V157" s="25">
        <v>63</v>
      </c>
      <c r="W157" s="25" t="s">
        <v>404</v>
      </c>
      <c r="X157" s="25" t="s">
        <v>863</v>
      </c>
      <c r="Y157" s="25" t="s">
        <v>405</v>
      </c>
    </row>
    <row r="158" spans="1:25" x14ac:dyDescent="0.25">
      <c r="A158" s="25">
        <v>401409</v>
      </c>
      <c r="B158" s="25" t="s">
        <v>483</v>
      </c>
      <c r="C158" s="25" t="s">
        <v>864</v>
      </c>
      <c r="D158" s="25" t="s">
        <v>865</v>
      </c>
      <c r="E158" s="25">
        <v>10</v>
      </c>
      <c r="F158" s="25">
        <v>12</v>
      </c>
      <c r="G158" s="25" t="s">
        <v>568</v>
      </c>
      <c r="H158" s="27">
        <v>0.27083333333333331</v>
      </c>
      <c r="I158" s="25" t="s">
        <v>568</v>
      </c>
      <c r="J158" s="27">
        <v>0.38541666666666669</v>
      </c>
      <c r="K158" s="25"/>
      <c r="L158" s="25" t="s">
        <v>108</v>
      </c>
      <c r="M158" s="25" t="s">
        <v>330</v>
      </c>
      <c r="N158" s="25" t="s">
        <v>866</v>
      </c>
      <c r="O158" s="25" t="s">
        <v>252</v>
      </c>
      <c r="P158" s="25" t="s">
        <v>867</v>
      </c>
      <c r="Q158" s="25">
        <v>1.22</v>
      </c>
      <c r="R158" s="25" t="s">
        <v>332</v>
      </c>
      <c r="S158" s="25"/>
      <c r="T158" s="25"/>
      <c r="U158" s="25"/>
      <c r="V158" s="25"/>
      <c r="W158" s="25" t="s">
        <v>868</v>
      </c>
      <c r="X158" s="25" t="s">
        <v>283</v>
      </c>
      <c r="Y158" s="25" t="s">
        <v>283</v>
      </c>
    </row>
    <row r="159" spans="1:25" x14ac:dyDescent="0.25">
      <c r="A159" s="25">
        <v>401194</v>
      </c>
      <c r="B159" s="25" t="s">
        <v>259</v>
      </c>
      <c r="C159" s="25" t="s">
        <v>508</v>
      </c>
      <c r="D159" s="25" t="s">
        <v>509</v>
      </c>
      <c r="E159" s="25">
        <v>126</v>
      </c>
      <c r="F159" s="25">
        <v>6688</v>
      </c>
      <c r="G159" s="25" t="s">
        <v>568</v>
      </c>
      <c r="H159" s="27">
        <v>0.3347222222222222</v>
      </c>
      <c r="I159" s="25" t="s">
        <v>568</v>
      </c>
      <c r="J159" s="27">
        <v>0.76666666666666661</v>
      </c>
      <c r="K159" s="25"/>
      <c r="L159" s="25" t="s">
        <v>108</v>
      </c>
      <c r="M159" s="25" t="s">
        <v>262</v>
      </c>
      <c r="N159" s="25"/>
      <c r="O159" s="25" t="s">
        <v>263</v>
      </c>
      <c r="P159" s="25" t="s">
        <v>869</v>
      </c>
      <c r="Q159" s="25">
        <v>0</v>
      </c>
      <c r="R159" s="25" t="s">
        <v>870</v>
      </c>
      <c r="S159" s="25"/>
      <c r="T159" s="25"/>
      <c r="U159" s="25">
        <v>263</v>
      </c>
      <c r="V159" s="25">
        <v>263</v>
      </c>
      <c r="W159" s="25" t="s">
        <v>512</v>
      </c>
      <c r="X159" s="25" t="s">
        <v>188</v>
      </c>
      <c r="Y159" s="25" t="s">
        <v>534</v>
      </c>
    </row>
    <row r="160" spans="1:25" x14ac:dyDescent="0.25">
      <c r="A160" s="25">
        <v>401167</v>
      </c>
      <c r="B160" s="25" t="s">
        <v>91</v>
      </c>
      <c r="C160" s="25" t="s">
        <v>309</v>
      </c>
      <c r="D160" s="25" t="s">
        <v>310</v>
      </c>
      <c r="E160" s="25">
        <v>71</v>
      </c>
      <c r="F160" s="25">
        <v>1050</v>
      </c>
      <c r="G160" s="25" t="s">
        <v>813</v>
      </c>
      <c r="H160" s="27">
        <v>6.9444444444444441E-3</v>
      </c>
      <c r="I160" s="25" t="s">
        <v>871</v>
      </c>
      <c r="J160" s="27">
        <v>0.88263888888888886</v>
      </c>
      <c r="K160" s="25" t="s">
        <v>872</v>
      </c>
      <c r="L160" s="25" t="s">
        <v>82</v>
      </c>
      <c r="M160" s="25" t="s">
        <v>243</v>
      </c>
      <c r="N160" s="25">
        <v>8132055</v>
      </c>
      <c r="O160" s="25" t="s">
        <v>301</v>
      </c>
      <c r="P160" s="25" t="s">
        <v>873</v>
      </c>
      <c r="Q160" s="25">
        <v>0</v>
      </c>
      <c r="R160" s="25" t="s">
        <v>874</v>
      </c>
      <c r="S160" s="25" t="s">
        <v>875</v>
      </c>
      <c r="T160" s="25"/>
      <c r="U160" s="25">
        <v>21041</v>
      </c>
      <c r="V160" s="25">
        <v>21051</v>
      </c>
      <c r="W160" s="25" t="s">
        <v>315</v>
      </c>
      <c r="X160" s="25" t="s">
        <v>304</v>
      </c>
      <c r="Y160" s="25" t="s">
        <v>188</v>
      </c>
    </row>
    <row r="161" spans="1:25" x14ac:dyDescent="0.25">
      <c r="A161" s="25">
        <v>401528</v>
      </c>
      <c r="B161" s="25" t="s">
        <v>327</v>
      </c>
      <c r="C161" s="25" t="s">
        <v>339</v>
      </c>
      <c r="D161" s="25" t="s">
        <v>339</v>
      </c>
      <c r="E161" s="25">
        <v>10</v>
      </c>
      <c r="F161" s="25">
        <v>7</v>
      </c>
      <c r="G161" s="25" t="s">
        <v>813</v>
      </c>
      <c r="H161" s="27">
        <v>0.27083333333333331</v>
      </c>
      <c r="I161" s="25" t="s">
        <v>813</v>
      </c>
      <c r="J161" s="27">
        <v>0.41666666666666669</v>
      </c>
      <c r="K161" s="25"/>
      <c r="L161" s="25" t="s">
        <v>108</v>
      </c>
      <c r="M161" s="25" t="s">
        <v>330</v>
      </c>
      <c r="N161" s="25" t="s">
        <v>340</v>
      </c>
      <c r="O161" s="25" t="s">
        <v>252</v>
      </c>
      <c r="P161" s="25" t="s">
        <v>876</v>
      </c>
      <c r="Q161" s="25">
        <v>1.8</v>
      </c>
      <c r="R161" s="25" t="s">
        <v>332</v>
      </c>
      <c r="S161" s="25"/>
      <c r="T161" s="25"/>
      <c r="U161" s="25"/>
      <c r="V161" s="25"/>
      <c r="W161" s="25" t="s">
        <v>342</v>
      </c>
      <c r="X161" s="25" t="s">
        <v>283</v>
      </c>
      <c r="Y161" s="25" t="s">
        <v>283</v>
      </c>
    </row>
    <row r="162" spans="1:25" x14ac:dyDescent="0.25">
      <c r="A162" s="25">
        <v>401466</v>
      </c>
      <c r="B162" s="25" t="s">
        <v>877</v>
      </c>
      <c r="C162" s="25" t="s">
        <v>878</v>
      </c>
      <c r="D162" s="25" t="s">
        <v>879</v>
      </c>
      <c r="E162" s="25">
        <v>80</v>
      </c>
      <c r="F162" s="25">
        <v>1854</v>
      </c>
      <c r="G162" s="25" t="s">
        <v>813</v>
      </c>
      <c r="H162" s="27">
        <v>0.40972222222222227</v>
      </c>
      <c r="I162" s="25" t="s">
        <v>871</v>
      </c>
      <c r="J162" s="27">
        <v>0.95833333333333337</v>
      </c>
      <c r="K162" s="25" t="s">
        <v>880</v>
      </c>
      <c r="L162" s="25" t="s">
        <v>82</v>
      </c>
      <c r="M162" s="25" t="s">
        <v>487</v>
      </c>
      <c r="N162" s="25">
        <v>7432317</v>
      </c>
      <c r="O162" s="25" t="s">
        <v>110</v>
      </c>
      <c r="P162" s="25" t="s">
        <v>881</v>
      </c>
      <c r="Q162" s="25">
        <v>0</v>
      </c>
      <c r="R162" s="25" t="s">
        <v>338</v>
      </c>
      <c r="S162" s="25"/>
      <c r="T162" s="25"/>
      <c r="U162" s="25" t="s">
        <v>882</v>
      </c>
      <c r="V162" s="25" t="s">
        <v>325</v>
      </c>
      <c r="W162" s="25" t="s">
        <v>883</v>
      </c>
      <c r="X162" s="25" t="s">
        <v>247</v>
      </c>
      <c r="Y162" s="25" t="s">
        <v>386</v>
      </c>
    </row>
    <row r="163" spans="1:25" x14ac:dyDescent="0.25">
      <c r="A163" s="25">
        <v>401462</v>
      </c>
      <c r="B163" s="25" t="s">
        <v>103</v>
      </c>
      <c r="C163" s="25" t="s">
        <v>726</v>
      </c>
      <c r="D163" s="25" t="s">
        <v>727</v>
      </c>
      <c r="E163" s="25">
        <v>230</v>
      </c>
      <c r="F163" s="25">
        <v>71925</v>
      </c>
      <c r="G163" s="25" t="s">
        <v>813</v>
      </c>
      <c r="H163" s="27">
        <v>0.60416666666666663</v>
      </c>
      <c r="I163" s="25" t="s">
        <v>731</v>
      </c>
      <c r="J163" s="27">
        <v>0.70833333333333337</v>
      </c>
      <c r="K163" s="25"/>
      <c r="L163" s="25" t="s">
        <v>108</v>
      </c>
      <c r="M163" s="25" t="s">
        <v>109</v>
      </c>
      <c r="N163" s="25">
        <v>9120877</v>
      </c>
      <c r="O163" s="25" t="s">
        <v>252</v>
      </c>
      <c r="P163" s="25" t="s">
        <v>884</v>
      </c>
      <c r="Q163" s="25">
        <v>0</v>
      </c>
      <c r="R163" s="25" t="s">
        <v>254</v>
      </c>
      <c r="S163" s="25"/>
      <c r="T163" s="25"/>
      <c r="U163" s="25" t="s">
        <v>730</v>
      </c>
      <c r="V163" s="25" t="s">
        <v>730</v>
      </c>
      <c r="W163" s="25"/>
      <c r="X163" s="25" t="s">
        <v>116</v>
      </c>
      <c r="Y163" s="25" t="s">
        <v>116</v>
      </c>
    </row>
    <row r="164" spans="1:25" x14ac:dyDescent="0.25">
      <c r="A164" s="25">
        <v>401392</v>
      </c>
      <c r="B164" s="25" t="s">
        <v>91</v>
      </c>
      <c r="C164" s="25" t="s">
        <v>92</v>
      </c>
      <c r="D164" s="25" t="s">
        <v>93</v>
      </c>
      <c r="E164" s="25">
        <v>108</v>
      </c>
      <c r="F164" s="25">
        <v>5873</v>
      </c>
      <c r="G164" s="25" t="s">
        <v>813</v>
      </c>
      <c r="H164" s="27">
        <v>0.98819444444444438</v>
      </c>
      <c r="I164" s="25" t="s">
        <v>731</v>
      </c>
      <c r="J164" s="27">
        <v>0.21597222222222223</v>
      </c>
      <c r="K164" s="25" t="s">
        <v>467</v>
      </c>
      <c r="L164" s="25" t="s">
        <v>82</v>
      </c>
      <c r="M164" s="25" t="s">
        <v>83</v>
      </c>
      <c r="N164" s="25">
        <v>9002647</v>
      </c>
      <c r="O164" s="25" t="s">
        <v>96</v>
      </c>
      <c r="P164" s="25" t="s">
        <v>885</v>
      </c>
      <c r="Q164" s="25">
        <v>0</v>
      </c>
      <c r="R164" s="25" t="s">
        <v>294</v>
      </c>
      <c r="S164" s="25"/>
      <c r="T164" s="25"/>
      <c r="U164" s="25" t="s">
        <v>886</v>
      </c>
      <c r="V164" s="25" t="s">
        <v>886</v>
      </c>
      <c r="W164" s="25" t="s">
        <v>100</v>
      </c>
      <c r="X164" s="25" t="s">
        <v>101</v>
      </c>
      <c r="Y164" s="25" t="s">
        <v>102</v>
      </c>
    </row>
    <row r="165" spans="1:25" x14ac:dyDescent="0.25">
      <c r="A165" s="25">
        <v>401464</v>
      </c>
      <c r="B165" s="25" t="s">
        <v>91</v>
      </c>
      <c r="C165" s="25" t="s">
        <v>320</v>
      </c>
      <c r="D165" s="25" t="s">
        <v>321</v>
      </c>
      <c r="E165" s="25">
        <v>42</v>
      </c>
      <c r="F165" s="25">
        <v>380</v>
      </c>
      <c r="G165" s="25" t="s">
        <v>731</v>
      </c>
      <c r="H165" s="27">
        <v>0.25277777777777777</v>
      </c>
      <c r="I165" s="25" t="s">
        <v>731</v>
      </c>
      <c r="J165" s="27">
        <v>0.73888888888888893</v>
      </c>
      <c r="K165" s="25" t="s">
        <v>887</v>
      </c>
      <c r="L165" s="25" t="s">
        <v>82</v>
      </c>
      <c r="M165" s="25" t="s">
        <v>323</v>
      </c>
      <c r="N165" s="25">
        <v>7321960</v>
      </c>
      <c r="O165" s="25" t="s">
        <v>211</v>
      </c>
      <c r="P165" s="25" t="s">
        <v>888</v>
      </c>
      <c r="Q165" s="25">
        <v>0</v>
      </c>
      <c r="R165" s="25" t="s">
        <v>213</v>
      </c>
      <c r="S165" s="25" t="s">
        <v>325</v>
      </c>
      <c r="T165" s="25"/>
      <c r="U165" s="25"/>
      <c r="V165" s="25"/>
      <c r="W165" s="25" t="s">
        <v>326</v>
      </c>
      <c r="X165" s="25" t="s">
        <v>188</v>
      </c>
      <c r="Y165" s="25" t="s">
        <v>889</v>
      </c>
    </row>
    <row r="166" spans="1:25" x14ac:dyDescent="0.25">
      <c r="A166" s="25" t="s">
        <v>890</v>
      </c>
      <c r="B166" s="25" t="s">
        <v>91</v>
      </c>
      <c r="C166" s="25" t="s">
        <v>891</v>
      </c>
      <c r="D166" s="25" t="s">
        <v>444</v>
      </c>
      <c r="E166" s="25">
        <v>31</v>
      </c>
      <c r="F166" s="25">
        <v>247</v>
      </c>
      <c r="G166" s="25" t="s">
        <v>731</v>
      </c>
      <c r="H166" s="27">
        <v>0.30902777777777779</v>
      </c>
      <c r="I166" s="25" t="s">
        <v>731</v>
      </c>
      <c r="J166" s="27">
        <v>0.49722222222222223</v>
      </c>
      <c r="K166" s="25" t="s">
        <v>892</v>
      </c>
      <c r="L166" s="25" t="s">
        <v>82</v>
      </c>
      <c r="M166" s="25" t="s">
        <v>893</v>
      </c>
      <c r="N166" s="25" t="s">
        <v>445</v>
      </c>
      <c r="O166" s="25" t="s">
        <v>84</v>
      </c>
      <c r="P166" s="25" t="s">
        <v>894</v>
      </c>
      <c r="Q166" s="25">
        <v>0</v>
      </c>
      <c r="R166" s="25" t="s">
        <v>895</v>
      </c>
      <c r="S166" s="25" t="s">
        <v>325</v>
      </c>
      <c r="T166" s="25"/>
      <c r="U166" s="25"/>
      <c r="V166" s="25"/>
      <c r="W166" s="25" t="s">
        <v>448</v>
      </c>
      <c r="X166" s="25" t="s">
        <v>247</v>
      </c>
      <c r="Y166" s="25" t="s">
        <v>206</v>
      </c>
    </row>
    <row r="167" spans="1:25" x14ac:dyDescent="0.25">
      <c r="A167" s="25">
        <v>401354</v>
      </c>
      <c r="B167" s="25" t="s">
        <v>145</v>
      </c>
      <c r="C167" s="25" t="s">
        <v>896</v>
      </c>
      <c r="D167" s="25" t="s">
        <v>897</v>
      </c>
      <c r="E167" s="25">
        <v>52</v>
      </c>
      <c r="F167" s="25">
        <v>728</v>
      </c>
      <c r="G167" s="25" t="s">
        <v>731</v>
      </c>
      <c r="H167" s="27">
        <v>0.32777777777777778</v>
      </c>
      <c r="I167" s="25" t="s">
        <v>898</v>
      </c>
      <c r="J167" s="27">
        <v>0.13194444444444445</v>
      </c>
      <c r="K167" s="25" t="s">
        <v>899</v>
      </c>
      <c r="L167" s="25" t="s">
        <v>82</v>
      </c>
      <c r="M167" s="25" t="s">
        <v>210</v>
      </c>
      <c r="N167" s="25" t="s">
        <v>900</v>
      </c>
      <c r="O167" s="25" t="s">
        <v>252</v>
      </c>
      <c r="P167" s="25" t="s">
        <v>901</v>
      </c>
      <c r="Q167" s="25">
        <v>6</v>
      </c>
      <c r="R167" s="25" t="s">
        <v>902</v>
      </c>
      <c r="S167" s="25"/>
      <c r="T167" s="25"/>
      <c r="U167" s="25"/>
      <c r="V167" s="25"/>
      <c r="W167" s="25" t="s">
        <v>903</v>
      </c>
      <c r="X167" s="25" t="s">
        <v>102</v>
      </c>
      <c r="Y167" s="25" t="s">
        <v>304</v>
      </c>
    </row>
    <row r="168" spans="1:25" x14ac:dyDescent="0.25">
      <c r="A168" s="25">
        <v>401353</v>
      </c>
      <c r="B168" s="25" t="s">
        <v>137</v>
      </c>
      <c r="C168" s="25" t="s">
        <v>904</v>
      </c>
      <c r="D168" s="25" t="s">
        <v>905</v>
      </c>
      <c r="E168" s="25">
        <v>18</v>
      </c>
      <c r="F168" s="25">
        <v>83</v>
      </c>
      <c r="G168" s="25" t="s">
        <v>731</v>
      </c>
      <c r="H168" s="27">
        <v>0.32777777777777778</v>
      </c>
      <c r="I168" s="25" t="s">
        <v>898</v>
      </c>
      <c r="J168" s="27">
        <v>0.13194444444444445</v>
      </c>
      <c r="K168" s="25" t="s">
        <v>899</v>
      </c>
      <c r="L168" s="25" t="s">
        <v>82</v>
      </c>
      <c r="M168" s="25" t="s">
        <v>210</v>
      </c>
      <c r="N168" s="25" t="s">
        <v>906</v>
      </c>
      <c r="O168" s="25" t="s">
        <v>252</v>
      </c>
      <c r="P168" s="25" t="s">
        <v>907</v>
      </c>
      <c r="Q168" s="25">
        <v>6</v>
      </c>
      <c r="R168" s="25" t="s">
        <v>418</v>
      </c>
      <c r="S168" s="25"/>
      <c r="T168" s="25"/>
      <c r="U168" s="25"/>
      <c r="V168" s="25"/>
      <c r="W168" s="25" t="s">
        <v>908</v>
      </c>
      <c r="X168" s="25" t="s">
        <v>102</v>
      </c>
      <c r="Y168" s="25" t="s">
        <v>304</v>
      </c>
    </row>
    <row r="169" spans="1:25" x14ac:dyDescent="0.25">
      <c r="A169" s="25">
        <v>401149</v>
      </c>
      <c r="B169" s="25" t="s">
        <v>77</v>
      </c>
      <c r="C169" s="25" t="s">
        <v>160</v>
      </c>
      <c r="D169" s="25" t="s">
        <v>161</v>
      </c>
      <c r="E169" s="25">
        <v>147</v>
      </c>
      <c r="F169" s="25">
        <v>9940</v>
      </c>
      <c r="G169" s="25" t="s">
        <v>731</v>
      </c>
      <c r="H169" s="27">
        <v>0.51250000000000007</v>
      </c>
      <c r="I169" s="25" t="s">
        <v>731</v>
      </c>
      <c r="J169" s="27">
        <v>0.80763888888888891</v>
      </c>
      <c r="K169" s="25" t="s">
        <v>153</v>
      </c>
      <c r="L169" s="25" t="s">
        <v>82</v>
      </c>
      <c r="M169" s="25" t="s">
        <v>163</v>
      </c>
      <c r="N169" s="25">
        <v>9364356</v>
      </c>
      <c r="O169" s="25" t="s">
        <v>164</v>
      </c>
      <c r="P169" s="25" t="s">
        <v>909</v>
      </c>
      <c r="Q169" s="25">
        <v>0</v>
      </c>
      <c r="R169" s="25" t="s">
        <v>166</v>
      </c>
      <c r="S169" s="25"/>
      <c r="T169" s="25"/>
      <c r="U169" s="25" t="s">
        <v>910</v>
      </c>
      <c r="V169" s="25" t="s">
        <v>910</v>
      </c>
      <c r="W169" s="25" t="s">
        <v>168</v>
      </c>
      <c r="X169" s="25" t="s">
        <v>169</v>
      </c>
      <c r="Y169" s="25" t="s">
        <v>911</v>
      </c>
    </row>
    <row r="170" spans="1:25" x14ac:dyDescent="0.25">
      <c r="A170" s="25">
        <v>401393</v>
      </c>
      <c r="B170" s="25" t="s">
        <v>91</v>
      </c>
      <c r="C170" s="25" t="s">
        <v>92</v>
      </c>
      <c r="D170" s="25" t="s">
        <v>93</v>
      </c>
      <c r="E170" s="25">
        <v>108</v>
      </c>
      <c r="F170" s="25">
        <v>5873</v>
      </c>
      <c r="G170" s="25" t="s">
        <v>731</v>
      </c>
      <c r="H170" s="27">
        <v>0.5229166666666667</v>
      </c>
      <c r="I170" s="25" t="s">
        <v>731</v>
      </c>
      <c r="J170" s="27">
        <v>0.6694444444444444</v>
      </c>
      <c r="K170" s="25" t="s">
        <v>912</v>
      </c>
      <c r="L170" s="25" t="s">
        <v>82</v>
      </c>
      <c r="M170" s="25" t="s">
        <v>95</v>
      </c>
      <c r="N170" s="25">
        <v>9002647</v>
      </c>
      <c r="O170" s="25" t="s">
        <v>96</v>
      </c>
      <c r="P170" s="25" t="s">
        <v>913</v>
      </c>
      <c r="Q170" s="25">
        <v>0</v>
      </c>
      <c r="R170" s="25" t="s">
        <v>98</v>
      </c>
      <c r="S170" s="25"/>
      <c r="T170" s="25"/>
      <c r="U170" s="25" t="s">
        <v>886</v>
      </c>
      <c r="V170" s="25" t="s">
        <v>886</v>
      </c>
      <c r="W170" s="25" t="s">
        <v>100</v>
      </c>
      <c r="X170" s="25" t="s">
        <v>102</v>
      </c>
      <c r="Y170" s="25" t="s">
        <v>122</v>
      </c>
    </row>
    <row r="171" spans="1:25" x14ac:dyDescent="0.25">
      <c r="A171" s="25">
        <v>401227</v>
      </c>
      <c r="B171" s="25" t="s">
        <v>259</v>
      </c>
      <c r="C171" s="25" t="s">
        <v>375</v>
      </c>
      <c r="D171" s="25" t="s">
        <v>376</v>
      </c>
      <c r="E171" s="25">
        <v>99</v>
      </c>
      <c r="F171" s="25">
        <v>4224</v>
      </c>
      <c r="G171" s="25" t="s">
        <v>731</v>
      </c>
      <c r="H171" s="27">
        <v>0.88750000000000007</v>
      </c>
      <c r="I171" s="25" t="s">
        <v>871</v>
      </c>
      <c r="J171" s="27">
        <v>0.59375</v>
      </c>
      <c r="K171" s="25"/>
      <c r="L171" s="25" t="s">
        <v>108</v>
      </c>
      <c r="M171" s="25" t="s">
        <v>262</v>
      </c>
      <c r="N171" s="25">
        <v>9355135</v>
      </c>
      <c r="O171" s="25" t="s">
        <v>263</v>
      </c>
      <c r="P171" s="25" t="s">
        <v>914</v>
      </c>
      <c r="Q171" s="25">
        <v>0</v>
      </c>
      <c r="R171" s="25" t="s">
        <v>319</v>
      </c>
      <c r="S171" s="25"/>
      <c r="T171" s="25"/>
      <c r="U171" s="25">
        <v>4</v>
      </c>
      <c r="V171" s="25">
        <v>4</v>
      </c>
      <c r="W171" s="25"/>
      <c r="X171" s="25" t="s">
        <v>158</v>
      </c>
      <c r="Y171" s="25" t="s">
        <v>206</v>
      </c>
    </row>
    <row r="172" spans="1:25" x14ac:dyDescent="0.25">
      <c r="A172" s="25">
        <v>401212</v>
      </c>
      <c r="B172" s="25" t="s">
        <v>77</v>
      </c>
      <c r="C172" s="25" t="s">
        <v>151</v>
      </c>
      <c r="D172" s="25" t="s">
        <v>152</v>
      </c>
      <c r="E172" s="25">
        <v>159</v>
      </c>
      <c r="F172" s="25">
        <v>15215</v>
      </c>
      <c r="G172" s="25" t="s">
        <v>731</v>
      </c>
      <c r="H172" s="27">
        <v>0.97638888888888886</v>
      </c>
      <c r="I172" s="25" t="s">
        <v>871</v>
      </c>
      <c r="J172" s="27">
        <v>0.31458333333333333</v>
      </c>
      <c r="K172" s="25" t="s">
        <v>915</v>
      </c>
      <c r="L172" s="25" t="s">
        <v>82</v>
      </c>
      <c r="M172" s="25" t="s">
        <v>154</v>
      </c>
      <c r="N172" s="25">
        <v>9819947</v>
      </c>
      <c r="O172" s="25" t="s">
        <v>84</v>
      </c>
      <c r="P172" s="25" t="s">
        <v>916</v>
      </c>
      <c r="Q172" s="25">
        <v>0</v>
      </c>
      <c r="R172" s="25" t="s">
        <v>185</v>
      </c>
      <c r="S172" s="25"/>
      <c r="T172" s="25"/>
      <c r="U172" s="25">
        <v>44</v>
      </c>
      <c r="V172" s="25">
        <v>44</v>
      </c>
      <c r="W172" s="25" t="s">
        <v>157</v>
      </c>
      <c r="X172" s="25" t="s">
        <v>412</v>
      </c>
      <c r="Y172" s="25" t="s">
        <v>159</v>
      </c>
    </row>
    <row r="173" spans="1:25" x14ac:dyDescent="0.25">
      <c r="A173" s="25">
        <v>401650</v>
      </c>
      <c r="B173" s="25" t="s">
        <v>137</v>
      </c>
      <c r="C173" s="25" t="s">
        <v>413</v>
      </c>
      <c r="D173" s="25" t="s">
        <v>414</v>
      </c>
      <c r="E173" s="25">
        <v>26</v>
      </c>
      <c r="F173" s="25">
        <v>284</v>
      </c>
      <c r="G173" s="25" t="s">
        <v>871</v>
      </c>
      <c r="H173" s="27">
        <v>1.9444444444444445E-2</v>
      </c>
      <c r="I173" s="25" t="s">
        <v>917</v>
      </c>
      <c r="J173" s="27">
        <v>0.77222222222222225</v>
      </c>
      <c r="K173" s="25" t="s">
        <v>918</v>
      </c>
      <c r="L173" s="25" t="s">
        <v>82</v>
      </c>
      <c r="M173" s="25" t="s">
        <v>476</v>
      </c>
      <c r="N173" s="25"/>
      <c r="O173" s="25" t="s">
        <v>252</v>
      </c>
      <c r="P173" s="25" t="s">
        <v>919</v>
      </c>
      <c r="Q173" s="25">
        <v>0</v>
      </c>
      <c r="R173" s="25" t="s">
        <v>418</v>
      </c>
      <c r="S173" s="25"/>
      <c r="T173" s="25"/>
      <c r="U173" s="25"/>
      <c r="V173" s="25"/>
      <c r="W173" s="25" t="s">
        <v>419</v>
      </c>
      <c r="X173" s="25" t="s">
        <v>117</v>
      </c>
      <c r="Y173" s="25" t="s">
        <v>206</v>
      </c>
    </row>
    <row r="174" spans="1:25" x14ac:dyDescent="0.25">
      <c r="A174" s="25">
        <v>401651</v>
      </c>
      <c r="B174" s="25" t="s">
        <v>145</v>
      </c>
      <c r="C174" s="25" t="s">
        <v>146</v>
      </c>
      <c r="D174" s="25" t="s">
        <v>147</v>
      </c>
      <c r="E174" s="25">
        <v>87</v>
      </c>
      <c r="F174" s="25">
        <v>2391</v>
      </c>
      <c r="G174" s="25" t="s">
        <v>871</v>
      </c>
      <c r="H174" s="27">
        <v>1.9444444444444445E-2</v>
      </c>
      <c r="I174" s="25" t="s">
        <v>917</v>
      </c>
      <c r="J174" s="27">
        <v>0.77222222222222225</v>
      </c>
      <c r="K174" s="25" t="s">
        <v>918</v>
      </c>
      <c r="L174" s="25" t="s">
        <v>82</v>
      </c>
      <c r="M174" s="25" t="s">
        <v>920</v>
      </c>
      <c r="N174" s="25"/>
      <c r="O174" s="25" t="s">
        <v>252</v>
      </c>
      <c r="P174" s="25" t="s">
        <v>921</v>
      </c>
      <c r="Q174" s="25">
        <v>0</v>
      </c>
      <c r="R174" s="25" t="s">
        <v>418</v>
      </c>
      <c r="S174" s="25"/>
      <c r="T174" s="25"/>
      <c r="U174" s="25"/>
      <c r="V174" s="25"/>
      <c r="W174" s="25" t="s">
        <v>150</v>
      </c>
      <c r="X174" s="25" t="s">
        <v>117</v>
      </c>
      <c r="Y174" s="25" t="s">
        <v>206</v>
      </c>
    </row>
    <row r="175" spans="1:25" x14ac:dyDescent="0.25">
      <c r="A175" s="25">
        <v>401666</v>
      </c>
      <c r="B175" s="25" t="s">
        <v>103</v>
      </c>
      <c r="C175" s="25" t="s">
        <v>353</v>
      </c>
      <c r="D175" s="25" t="s">
        <v>354</v>
      </c>
      <c r="E175" s="25">
        <v>311</v>
      </c>
      <c r="F175" s="25">
        <v>138193</v>
      </c>
      <c r="G175" s="25" t="s">
        <v>871</v>
      </c>
      <c r="H175" s="27">
        <v>0.35833333333333334</v>
      </c>
      <c r="I175" s="25"/>
      <c r="J175" s="25"/>
      <c r="K175" s="25" t="s">
        <v>922</v>
      </c>
      <c r="L175" s="25" t="s">
        <v>608</v>
      </c>
      <c r="M175" s="25" t="s">
        <v>349</v>
      </c>
      <c r="N175" s="25">
        <v>9167227</v>
      </c>
      <c r="O175" s="25" t="s">
        <v>350</v>
      </c>
      <c r="P175" s="25" t="s">
        <v>923</v>
      </c>
      <c r="Q175" s="25">
        <v>0</v>
      </c>
      <c r="R175" s="25" t="s">
        <v>352</v>
      </c>
      <c r="S175" s="25"/>
      <c r="T175" s="25" t="s">
        <v>357</v>
      </c>
      <c r="U175" s="25">
        <v>21030</v>
      </c>
      <c r="V175" s="25">
        <v>21030</v>
      </c>
      <c r="W175" s="25" t="s">
        <v>358</v>
      </c>
      <c r="X175" s="25" t="s">
        <v>507</v>
      </c>
      <c r="Y175" s="25" t="s">
        <v>116</v>
      </c>
    </row>
    <row r="176" spans="1:25" x14ac:dyDescent="0.25">
      <c r="A176" s="25">
        <v>401214</v>
      </c>
      <c r="B176" s="25" t="s">
        <v>77</v>
      </c>
      <c r="C176" s="25" t="s">
        <v>181</v>
      </c>
      <c r="D176" s="25" t="s">
        <v>182</v>
      </c>
      <c r="E176" s="25">
        <v>159</v>
      </c>
      <c r="F176" s="25">
        <v>10851</v>
      </c>
      <c r="G176" s="25" t="s">
        <v>871</v>
      </c>
      <c r="H176" s="27">
        <v>0.37708333333333338</v>
      </c>
      <c r="I176" s="25" t="s">
        <v>871</v>
      </c>
      <c r="J176" s="27">
        <v>0.79375000000000007</v>
      </c>
      <c r="K176" s="25" t="s">
        <v>924</v>
      </c>
      <c r="L176" s="25" t="s">
        <v>82</v>
      </c>
      <c r="M176" s="25" t="s">
        <v>154</v>
      </c>
      <c r="N176" s="25">
        <v>9225275</v>
      </c>
      <c r="O176" s="25" t="s">
        <v>141</v>
      </c>
      <c r="P176" s="25" t="s">
        <v>925</v>
      </c>
      <c r="Q176" s="25">
        <v>0</v>
      </c>
      <c r="R176" s="25" t="s">
        <v>185</v>
      </c>
      <c r="S176" s="25"/>
      <c r="T176" s="25"/>
      <c r="U176" s="25">
        <v>493</v>
      </c>
      <c r="V176" s="25">
        <v>493</v>
      </c>
      <c r="W176" s="25" t="s">
        <v>186</v>
      </c>
      <c r="X176" s="25" t="s">
        <v>295</v>
      </c>
      <c r="Y176" s="25" t="s">
        <v>188</v>
      </c>
    </row>
    <row r="177" spans="1:25" x14ac:dyDescent="0.25">
      <c r="A177" s="25">
        <v>401153</v>
      </c>
      <c r="B177" s="25" t="s">
        <v>77</v>
      </c>
      <c r="C177" s="25" t="s">
        <v>198</v>
      </c>
      <c r="D177" s="25" t="s">
        <v>199</v>
      </c>
      <c r="E177" s="25">
        <v>166</v>
      </c>
      <c r="F177" s="25">
        <v>15375</v>
      </c>
      <c r="G177" s="25" t="s">
        <v>871</v>
      </c>
      <c r="H177" s="27">
        <v>0.55833333333333335</v>
      </c>
      <c r="I177" s="25" t="s">
        <v>917</v>
      </c>
      <c r="J177" s="27">
        <v>2.6388888888888889E-2</v>
      </c>
      <c r="K177" s="25" t="s">
        <v>926</v>
      </c>
      <c r="L177" s="25" t="s">
        <v>82</v>
      </c>
      <c r="M177" s="25" t="s">
        <v>163</v>
      </c>
      <c r="N177" s="25">
        <v>9395135</v>
      </c>
      <c r="O177" s="25" t="s">
        <v>164</v>
      </c>
      <c r="P177" s="25" t="s">
        <v>927</v>
      </c>
      <c r="Q177" s="25">
        <v>0</v>
      </c>
      <c r="R177" s="25" t="s">
        <v>202</v>
      </c>
      <c r="S177" s="25"/>
      <c r="T177" s="25"/>
      <c r="U177" s="25" t="s">
        <v>928</v>
      </c>
      <c r="V177" s="25" t="s">
        <v>928</v>
      </c>
      <c r="W177" s="25" t="s">
        <v>204</v>
      </c>
      <c r="X177" s="25" t="s">
        <v>668</v>
      </c>
      <c r="Y177" s="25" t="s">
        <v>669</v>
      </c>
    </row>
    <row r="178" spans="1:25" x14ac:dyDescent="0.25">
      <c r="A178" s="25">
        <v>401175</v>
      </c>
      <c r="B178" s="25" t="s">
        <v>91</v>
      </c>
      <c r="C178" s="25" t="s">
        <v>171</v>
      </c>
      <c r="D178" s="25" t="s">
        <v>172</v>
      </c>
      <c r="E178" s="25">
        <v>56</v>
      </c>
      <c r="F178" s="25">
        <v>1083</v>
      </c>
      <c r="G178" s="25" t="s">
        <v>871</v>
      </c>
      <c r="H178" s="27">
        <v>0.61319444444444449</v>
      </c>
      <c r="I178" s="25" t="s">
        <v>871</v>
      </c>
      <c r="J178" s="27">
        <v>0.9194444444444444</v>
      </c>
      <c r="K178" s="25" t="s">
        <v>929</v>
      </c>
      <c r="L178" s="25" t="s">
        <v>82</v>
      </c>
      <c r="M178" s="25" t="s">
        <v>174</v>
      </c>
      <c r="N178" s="25">
        <v>9184524</v>
      </c>
      <c r="O178" s="25" t="s">
        <v>96</v>
      </c>
      <c r="P178" s="25" t="s">
        <v>930</v>
      </c>
      <c r="Q178" s="25">
        <v>0</v>
      </c>
      <c r="R178" s="25" t="s">
        <v>176</v>
      </c>
      <c r="S178" s="25"/>
      <c r="T178" s="25"/>
      <c r="U178" s="25" t="s">
        <v>931</v>
      </c>
      <c r="V178" s="25" t="s">
        <v>931</v>
      </c>
      <c r="W178" s="25" t="s">
        <v>179</v>
      </c>
      <c r="X178" s="25" t="s">
        <v>122</v>
      </c>
      <c r="Y178" s="25" t="s">
        <v>122</v>
      </c>
    </row>
    <row r="179" spans="1:25" x14ac:dyDescent="0.25">
      <c r="A179" s="25">
        <v>401500</v>
      </c>
      <c r="B179" s="25" t="s">
        <v>259</v>
      </c>
      <c r="C179" s="25" t="s">
        <v>427</v>
      </c>
      <c r="D179" s="25" t="s">
        <v>428</v>
      </c>
      <c r="E179" s="25">
        <v>126</v>
      </c>
      <c r="F179" s="25">
        <v>6688</v>
      </c>
      <c r="G179" s="25" t="s">
        <v>871</v>
      </c>
      <c r="H179" s="27">
        <v>0.9375</v>
      </c>
      <c r="I179" s="25" t="s">
        <v>917</v>
      </c>
      <c r="J179" s="27">
        <v>0.64583333333333337</v>
      </c>
      <c r="K179" s="25"/>
      <c r="L179" s="25" t="s">
        <v>108</v>
      </c>
      <c r="M179" s="25" t="s">
        <v>262</v>
      </c>
      <c r="N179" s="25"/>
      <c r="O179" s="25" t="s">
        <v>263</v>
      </c>
      <c r="P179" s="25" t="s">
        <v>932</v>
      </c>
      <c r="Q179" s="25">
        <v>0</v>
      </c>
      <c r="R179" s="25" t="s">
        <v>288</v>
      </c>
      <c r="S179" s="25"/>
      <c r="T179" s="25"/>
      <c r="U179" s="25">
        <v>292</v>
      </c>
      <c r="V179" s="25">
        <v>292</v>
      </c>
      <c r="W179" s="25" t="s">
        <v>431</v>
      </c>
      <c r="X179" s="25" t="s">
        <v>933</v>
      </c>
      <c r="Y179" s="25" t="s">
        <v>158</v>
      </c>
    </row>
  </sheetData>
  <autoFilter ref="A2:Y179" xr:uid="{85BE53EF-E263-4527-B77F-BC25B30A1F49}"/>
  <mergeCells count="1">
    <mergeCell ref="A1: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E1D92-FE44-4231-ADA5-F3AF8CCFBF77}">
  <dimension ref="A1:Y274"/>
  <sheetViews>
    <sheetView workbookViewId="0">
      <selection activeCell="H25" sqref="H25"/>
    </sheetView>
  </sheetViews>
  <sheetFormatPr defaultRowHeight="15" x14ac:dyDescent="0.25"/>
  <cols>
    <col min="4" max="4" width="26.5703125" bestFit="1" customWidth="1"/>
    <col min="7" max="7" width="10.140625" bestFit="1" customWidth="1"/>
    <col min="9" max="9" width="10.140625" bestFit="1" customWidth="1"/>
  </cols>
  <sheetData>
    <row r="1" spans="1:25" ht="15.75" thickBot="1" x14ac:dyDescent="0.3">
      <c r="A1" s="1" t="s">
        <v>934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thickBot="1" x14ac:dyDescent="0.3">
      <c r="A2" s="31" t="s">
        <v>53</v>
      </c>
      <c r="B2" s="31" t="s">
        <v>54</v>
      </c>
      <c r="C2" s="31" t="s">
        <v>55</v>
      </c>
      <c r="D2" s="31" t="s">
        <v>1</v>
      </c>
      <c r="E2" s="31" t="s">
        <v>56</v>
      </c>
      <c r="F2" s="31" t="s">
        <v>57</v>
      </c>
      <c r="G2" s="31" t="s">
        <v>58</v>
      </c>
      <c r="H2" s="31" t="s">
        <v>59</v>
      </c>
      <c r="I2" s="31" t="s">
        <v>60</v>
      </c>
      <c r="J2" s="31" t="s">
        <v>61</v>
      </c>
      <c r="K2" s="31" t="s">
        <v>62</v>
      </c>
      <c r="L2" s="31" t="s">
        <v>63</v>
      </c>
      <c r="M2" s="31" t="s">
        <v>64</v>
      </c>
      <c r="N2" s="31" t="s">
        <v>65</v>
      </c>
      <c r="O2" s="31" t="s">
        <v>66</v>
      </c>
      <c r="P2" s="31" t="s">
        <v>67</v>
      </c>
      <c r="Q2" s="31" t="s">
        <v>68</v>
      </c>
      <c r="R2" s="31" t="s">
        <v>69</v>
      </c>
      <c r="S2" s="31" t="s">
        <v>70</v>
      </c>
      <c r="T2" s="31" t="s">
        <v>71</v>
      </c>
      <c r="U2" s="31" t="s">
        <v>72</v>
      </c>
      <c r="V2" s="31" t="s">
        <v>73</v>
      </c>
      <c r="W2" s="31" t="s">
        <v>74</v>
      </c>
      <c r="X2" s="31" t="s">
        <v>75</v>
      </c>
      <c r="Y2" s="31" t="s">
        <v>76</v>
      </c>
    </row>
    <row r="3" spans="1:25" x14ac:dyDescent="0.25">
      <c r="A3" s="30">
        <v>364934</v>
      </c>
      <c r="B3" s="30" t="s">
        <v>145</v>
      </c>
      <c r="C3" s="30" t="s">
        <v>370</v>
      </c>
      <c r="D3" s="30" t="s">
        <v>371</v>
      </c>
      <c r="E3" s="30">
        <v>84</v>
      </c>
      <c r="F3" s="30">
        <v>2655</v>
      </c>
      <c r="G3" s="30" t="s">
        <v>935</v>
      </c>
      <c r="H3" s="32">
        <v>8.6805555555555566E-2</v>
      </c>
      <c r="I3" s="30" t="s">
        <v>935</v>
      </c>
      <c r="J3" s="32">
        <v>0.9458333333333333</v>
      </c>
      <c r="K3" s="30"/>
      <c r="L3" s="30" t="s">
        <v>108</v>
      </c>
      <c r="M3" s="30" t="s">
        <v>920</v>
      </c>
      <c r="N3" s="30"/>
      <c r="O3" s="30" t="s">
        <v>252</v>
      </c>
      <c r="P3" s="30" t="s">
        <v>936</v>
      </c>
      <c r="Q3" s="30">
        <v>0</v>
      </c>
      <c r="R3" s="30" t="s">
        <v>421</v>
      </c>
      <c r="S3" s="30"/>
      <c r="T3" s="30"/>
      <c r="U3" s="30"/>
      <c r="V3" s="30"/>
      <c r="W3" s="30" t="s">
        <v>374</v>
      </c>
      <c r="X3" s="30" t="s">
        <v>937</v>
      </c>
      <c r="Y3" s="30" t="s">
        <v>117</v>
      </c>
    </row>
    <row r="4" spans="1:25" x14ac:dyDescent="0.25">
      <c r="A4" s="30">
        <v>364933</v>
      </c>
      <c r="B4" s="30" t="s">
        <v>137</v>
      </c>
      <c r="C4" s="30" t="s">
        <v>938</v>
      </c>
      <c r="D4" s="30" t="s">
        <v>366</v>
      </c>
      <c r="E4" s="30">
        <v>28</v>
      </c>
      <c r="F4" s="30">
        <v>284</v>
      </c>
      <c r="G4" s="30" t="s">
        <v>935</v>
      </c>
      <c r="H4" s="32">
        <v>8.6805555555555566E-2</v>
      </c>
      <c r="I4" s="30" t="s">
        <v>935</v>
      </c>
      <c r="J4" s="32">
        <v>0.9458333333333333</v>
      </c>
      <c r="K4" s="30"/>
      <c r="L4" s="30" t="s">
        <v>108</v>
      </c>
      <c r="M4" s="30" t="s">
        <v>920</v>
      </c>
      <c r="N4" s="30"/>
      <c r="O4" s="30" t="s">
        <v>252</v>
      </c>
      <c r="P4" s="30" t="s">
        <v>939</v>
      </c>
      <c r="Q4" s="30">
        <v>0</v>
      </c>
      <c r="R4" s="30" t="s">
        <v>338</v>
      </c>
      <c r="S4" s="30"/>
      <c r="T4" s="30"/>
      <c r="U4" s="30"/>
      <c r="V4" s="30"/>
      <c r="W4" s="30" t="s">
        <v>940</v>
      </c>
      <c r="X4" s="30" t="s">
        <v>937</v>
      </c>
      <c r="Y4" s="30" t="s">
        <v>117</v>
      </c>
    </row>
    <row r="5" spans="1:25" x14ac:dyDescent="0.25">
      <c r="A5" s="30">
        <v>365048</v>
      </c>
      <c r="B5" s="30" t="s">
        <v>225</v>
      </c>
      <c r="C5" s="30" t="s">
        <v>941</v>
      </c>
      <c r="D5" s="30" t="s">
        <v>942</v>
      </c>
      <c r="E5" s="30">
        <v>29</v>
      </c>
      <c r="F5" s="30">
        <v>202</v>
      </c>
      <c r="G5" s="30" t="s">
        <v>935</v>
      </c>
      <c r="H5" s="32">
        <v>0.10416666666666667</v>
      </c>
      <c r="I5" s="30" t="s">
        <v>943</v>
      </c>
      <c r="J5" s="32">
        <v>0.76388888888888884</v>
      </c>
      <c r="K5" s="30"/>
      <c r="L5" s="30" t="s">
        <v>108</v>
      </c>
      <c r="M5" s="30" t="s">
        <v>487</v>
      </c>
      <c r="N5" s="30">
        <v>8977443</v>
      </c>
      <c r="O5" s="30" t="s">
        <v>301</v>
      </c>
      <c r="P5" s="30" t="s">
        <v>944</v>
      </c>
      <c r="Q5" s="30">
        <v>2.74</v>
      </c>
      <c r="R5" s="30" t="s">
        <v>418</v>
      </c>
      <c r="S5" s="30"/>
      <c r="T5" s="30"/>
      <c r="U5" s="30"/>
      <c r="V5" s="30"/>
      <c r="W5" s="30" t="s">
        <v>945</v>
      </c>
      <c r="X5" s="30" t="s">
        <v>102</v>
      </c>
      <c r="Y5" s="30" t="s">
        <v>405</v>
      </c>
    </row>
    <row r="6" spans="1:25" x14ac:dyDescent="0.25">
      <c r="A6" s="30">
        <v>304485</v>
      </c>
      <c r="B6" s="30" t="s">
        <v>103</v>
      </c>
      <c r="C6" s="30" t="s">
        <v>946</v>
      </c>
      <c r="D6" s="30" t="s">
        <v>947</v>
      </c>
      <c r="E6" s="30">
        <v>330</v>
      </c>
      <c r="F6" s="30">
        <v>145281</v>
      </c>
      <c r="G6" s="30" t="s">
        <v>935</v>
      </c>
      <c r="H6" s="32">
        <v>0.23333333333333331</v>
      </c>
      <c r="I6" s="30" t="s">
        <v>935</v>
      </c>
      <c r="J6" s="32">
        <v>0.74861111111111101</v>
      </c>
      <c r="K6" s="30"/>
      <c r="L6" s="30" t="s">
        <v>108</v>
      </c>
      <c r="M6" s="30" t="s">
        <v>948</v>
      </c>
      <c r="N6" s="30">
        <v>8024026</v>
      </c>
      <c r="O6" s="30" t="s">
        <v>616</v>
      </c>
      <c r="P6" s="30" t="s">
        <v>949</v>
      </c>
      <c r="Q6" s="30">
        <v>0</v>
      </c>
      <c r="R6" s="30" t="s">
        <v>950</v>
      </c>
      <c r="S6" s="30"/>
      <c r="T6" s="30"/>
      <c r="U6" s="30" t="s">
        <v>951</v>
      </c>
      <c r="V6" s="30" t="s">
        <v>951</v>
      </c>
      <c r="W6" s="30" t="s">
        <v>952</v>
      </c>
      <c r="X6" s="30" t="s">
        <v>295</v>
      </c>
      <c r="Y6" s="30" t="s">
        <v>953</v>
      </c>
    </row>
    <row r="7" spans="1:25" x14ac:dyDescent="0.25">
      <c r="A7" s="30">
        <v>304869</v>
      </c>
      <c r="B7" s="30" t="s">
        <v>103</v>
      </c>
      <c r="C7" s="30" t="s">
        <v>954</v>
      </c>
      <c r="D7" s="30" t="s">
        <v>955</v>
      </c>
      <c r="E7" s="30">
        <v>135</v>
      </c>
      <c r="F7" s="30">
        <v>9961</v>
      </c>
      <c r="G7" s="30" t="s">
        <v>935</v>
      </c>
      <c r="H7" s="32">
        <v>0.30277777777777776</v>
      </c>
      <c r="I7" s="30" t="s">
        <v>935</v>
      </c>
      <c r="J7" s="32">
        <v>0.90069444444444446</v>
      </c>
      <c r="K7" s="30"/>
      <c r="L7" s="30" t="s">
        <v>108</v>
      </c>
      <c r="M7" s="30" t="s">
        <v>956</v>
      </c>
      <c r="N7" s="30">
        <v>9008598</v>
      </c>
      <c r="O7" s="30" t="s">
        <v>350</v>
      </c>
      <c r="P7" s="30" t="s">
        <v>957</v>
      </c>
      <c r="Q7" s="30">
        <v>0</v>
      </c>
      <c r="R7" s="30" t="s">
        <v>950</v>
      </c>
      <c r="S7" s="30" t="s">
        <v>958</v>
      </c>
      <c r="T7" s="30"/>
      <c r="U7" s="30">
        <v>484</v>
      </c>
      <c r="V7" s="30">
        <v>484</v>
      </c>
      <c r="W7" s="30" t="s">
        <v>959</v>
      </c>
      <c r="X7" s="30" t="s">
        <v>960</v>
      </c>
      <c r="Y7" s="30" t="s">
        <v>961</v>
      </c>
    </row>
    <row r="8" spans="1:25" x14ac:dyDescent="0.25">
      <c r="A8" s="30">
        <v>302605</v>
      </c>
      <c r="B8" s="30" t="s">
        <v>103</v>
      </c>
      <c r="C8" s="30" t="s">
        <v>962</v>
      </c>
      <c r="D8" s="30" t="s">
        <v>963</v>
      </c>
      <c r="E8" s="30">
        <v>362</v>
      </c>
      <c r="F8" s="30">
        <v>226963</v>
      </c>
      <c r="G8" s="30" t="s">
        <v>935</v>
      </c>
      <c r="H8" s="32">
        <v>0.3520833333333333</v>
      </c>
      <c r="I8" s="30" t="s">
        <v>935</v>
      </c>
      <c r="J8" s="32">
        <v>0.74305555555555547</v>
      </c>
      <c r="K8" s="30"/>
      <c r="L8" s="30" t="s">
        <v>108</v>
      </c>
      <c r="M8" s="30" t="s">
        <v>349</v>
      </c>
      <c r="N8" s="30">
        <v>9682875</v>
      </c>
      <c r="O8" s="30" t="s">
        <v>609</v>
      </c>
      <c r="P8" s="30" t="s">
        <v>964</v>
      </c>
      <c r="Q8" s="30">
        <v>0</v>
      </c>
      <c r="R8" s="30" t="s">
        <v>950</v>
      </c>
      <c r="S8" s="30"/>
      <c r="T8" s="30"/>
      <c r="U8" s="30">
        <v>34206</v>
      </c>
      <c r="V8" s="30">
        <v>34206</v>
      </c>
      <c r="W8" s="30" t="s">
        <v>965</v>
      </c>
      <c r="X8" s="30" t="s">
        <v>966</v>
      </c>
      <c r="Y8" s="30" t="s">
        <v>967</v>
      </c>
    </row>
    <row r="9" spans="1:25" x14ac:dyDescent="0.25">
      <c r="A9" s="30">
        <v>303899</v>
      </c>
      <c r="B9" s="30" t="s">
        <v>103</v>
      </c>
      <c r="C9" s="30" t="s">
        <v>968</v>
      </c>
      <c r="D9" s="30" t="s">
        <v>969</v>
      </c>
      <c r="E9" s="30">
        <v>289</v>
      </c>
      <c r="F9" s="30">
        <v>115055</v>
      </c>
      <c r="G9" s="30" t="s">
        <v>935</v>
      </c>
      <c r="H9" s="32">
        <v>0.38680555555555557</v>
      </c>
      <c r="I9" s="30" t="s">
        <v>935</v>
      </c>
      <c r="J9" s="32">
        <v>0.78819444444444453</v>
      </c>
      <c r="K9" s="30"/>
      <c r="L9" s="30" t="s">
        <v>108</v>
      </c>
      <c r="M9" s="30" t="s">
        <v>970</v>
      </c>
      <c r="N9" s="30">
        <v>9424883</v>
      </c>
      <c r="O9" s="30" t="s">
        <v>673</v>
      </c>
      <c r="P9" s="30" t="s">
        <v>971</v>
      </c>
      <c r="Q9" s="30">
        <v>0</v>
      </c>
      <c r="R9" s="30" t="s">
        <v>972</v>
      </c>
      <c r="S9" s="30"/>
      <c r="T9" s="30"/>
      <c r="U9" s="30" t="s">
        <v>973</v>
      </c>
      <c r="V9" s="30" t="s">
        <v>973</v>
      </c>
      <c r="W9" s="30" t="s">
        <v>974</v>
      </c>
      <c r="X9" s="30" t="s">
        <v>206</v>
      </c>
      <c r="Y9" s="30" t="s">
        <v>122</v>
      </c>
    </row>
    <row r="10" spans="1:25" x14ac:dyDescent="0.25">
      <c r="A10" s="30">
        <v>303898</v>
      </c>
      <c r="B10" s="30" t="s">
        <v>103</v>
      </c>
      <c r="C10" s="30" t="s">
        <v>975</v>
      </c>
      <c r="D10" s="30" t="s">
        <v>976</v>
      </c>
      <c r="E10" s="30">
        <v>329</v>
      </c>
      <c r="F10" s="30">
        <v>143730</v>
      </c>
      <c r="G10" s="30" t="s">
        <v>935</v>
      </c>
      <c r="H10" s="32">
        <v>0.39166666666666666</v>
      </c>
      <c r="I10" s="30" t="s">
        <v>935</v>
      </c>
      <c r="J10" s="32">
        <v>0.84375</v>
      </c>
      <c r="K10" s="30"/>
      <c r="L10" s="30" t="s">
        <v>108</v>
      </c>
      <c r="M10" s="30" t="s">
        <v>970</v>
      </c>
      <c r="N10" s="30">
        <v>9614036</v>
      </c>
      <c r="O10" s="30" t="s">
        <v>220</v>
      </c>
      <c r="P10" s="30" t="s">
        <v>977</v>
      </c>
      <c r="Q10" s="30">
        <v>0</v>
      </c>
      <c r="R10" s="30" t="s">
        <v>950</v>
      </c>
      <c r="S10" s="30"/>
      <c r="T10" s="30"/>
      <c r="U10" s="30" t="s">
        <v>978</v>
      </c>
      <c r="V10" s="30" t="s">
        <v>978</v>
      </c>
      <c r="W10" s="30" t="s">
        <v>979</v>
      </c>
      <c r="X10" s="30" t="s">
        <v>188</v>
      </c>
      <c r="Y10" s="30" t="s">
        <v>933</v>
      </c>
    </row>
    <row r="11" spans="1:25" x14ac:dyDescent="0.25">
      <c r="A11" s="30">
        <v>364956</v>
      </c>
      <c r="B11" s="30" t="s">
        <v>259</v>
      </c>
      <c r="C11" s="30" t="s">
        <v>980</v>
      </c>
      <c r="D11" s="30" t="s">
        <v>981</v>
      </c>
      <c r="E11" s="30">
        <v>120</v>
      </c>
      <c r="F11" s="30">
        <v>5242</v>
      </c>
      <c r="G11" s="30" t="s">
        <v>935</v>
      </c>
      <c r="H11" s="32">
        <v>0.44722222222222219</v>
      </c>
      <c r="I11" s="30" t="s">
        <v>982</v>
      </c>
      <c r="J11" s="32">
        <v>0.63750000000000007</v>
      </c>
      <c r="K11" s="30"/>
      <c r="L11" s="30" t="s">
        <v>108</v>
      </c>
      <c r="M11" s="30" t="s">
        <v>757</v>
      </c>
      <c r="N11" s="30" t="s">
        <v>983</v>
      </c>
      <c r="O11" s="30" t="s">
        <v>263</v>
      </c>
      <c r="P11" s="30" t="s">
        <v>984</v>
      </c>
      <c r="Q11" s="30">
        <v>0</v>
      </c>
      <c r="R11" s="30" t="s">
        <v>985</v>
      </c>
      <c r="S11" s="30"/>
      <c r="T11" s="30"/>
      <c r="U11" s="30" t="s">
        <v>986</v>
      </c>
      <c r="V11" s="30" t="s">
        <v>986</v>
      </c>
      <c r="W11" s="30" t="s">
        <v>987</v>
      </c>
      <c r="X11" s="30" t="s">
        <v>405</v>
      </c>
      <c r="Y11" s="30" t="s">
        <v>988</v>
      </c>
    </row>
    <row r="12" spans="1:25" x14ac:dyDescent="0.25">
      <c r="A12" s="30">
        <v>303900</v>
      </c>
      <c r="B12" s="30" t="s">
        <v>103</v>
      </c>
      <c r="C12" s="30" t="s">
        <v>989</v>
      </c>
      <c r="D12" s="30" t="s">
        <v>990</v>
      </c>
      <c r="E12" s="30">
        <v>290</v>
      </c>
      <c r="F12" s="30">
        <v>113307</v>
      </c>
      <c r="G12" s="30" t="s">
        <v>935</v>
      </c>
      <c r="H12" s="32">
        <v>0.53125</v>
      </c>
      <c r="I12" s="30" t="s">
        <v>935</v>
      </c>
      <c r="J12" s="32">
        <v>0.875</v>
      </c>
      <c r="K12" s="30"/>
      <c r="L12" s="30" t="s">
        <v>108</v>
      </c>
      <c r="M12" s="30" t="s">
        <v>991</v>
      </c>
      <c r="N12" s="30">
        <v>9479852</v>
      </c>
      <c r="O12" s="30" t="s">
        <v>355</v>
      </c>
      <c r="P12" s="30" t="s">
        <v>992</v>
      </c>
      <c r="Q12" s="30">
        <v>0</v>
      </c>
      <c r="R12" s="30" t="s">
        <v>950</v>
      </c>
      <c r="S12" s="30"/>
      <c r="T12" s="30"/>
      <c r="U12" s="30" t="s">
        <v>993</v>
      </c>
      <c r="V12" s="30" t="s">
        <v>993</v>
      </c>
      <c r="W12" s="30"/>
      <c r="X12" s="30" t="s">
        <v>994</v>
      </c>
      <c r="Y12" s="30" t="s">
        <v>995</v>
      </c>
    </row>
    <row r="13" spans="1:25" x14ac:dyDescent="0.25">
      <c r="A13" s="30">
        <v>364968</v>
      </c>
      <c r="B13" s="30" t="s">
        <v>207</v>
      </c>
      <c r="C13" s="30" t="s">
        <v>996</v>
      </c>
      <c r="D13" s="30" t="s">
        <v>997</v>
      </c>
      <c r="E13" s="30">
        <v>113</v>
      </c>
      <c r="F13" s="30">
        <v>296</v>
      </c>
      <c r="G13" s="30" t="s">
        <v>998</v>
      </c>
      <c r="H13" s="32">
        <v>0.26319444444444445</v>
      </c>
      <c r="I13" s="30" t="s">
        <v>998</v>
      </c>
      <c r="J13" s="32">
        <v>0.83333333333333337</v>
      </c>
      <c r="K13" s="30"/>
      <c r="L13" s="30" t="s">
        <v>108</v>
      </c>
      <c r="M13" s="30" t="s">
        <v>999</v>
      </c>
      <c r="N13" s="30">
        <v>401090</v>
      </c>
      <c r="O13" s="30" t="s">
        <v>211</v>
      </c>
      <c r="P13" s="30" t="s">
        <v>1000</v>
      </c>
      <c r="Q13" s="30">
        <v>12.1</v>
      </c>
      <c r="R13" s="30" t="s">
        <v>213</v>
      </c>
      <c r="S13" s="30"/>
      <c r="T13" s="30"/>
      <c r="U13" s="30"/>
      <c r="V13" s="30"/>
      <c r="W13" s="30" t="s">
        <v>1001</v>
      </c>
      <c r="X13" s="30" t="s">
        <v>1002</v>
      </c>
      <c r="Y13" s="30" t="s">
        <v>122</v>
      </c>
    </row>
    <row r="14" spans="1:25" x14ac:dyDescent="0.25">
      <c r="A14" s="30">
        <v>302606</v>
      </c>
      <c r="B14" s="30" t="s">
        <v>103</v>
      </c>
      <c r="C14" s="30" t="s">
        <v>1003</v>
      </c>
      <c r="D14" s="30" t="s">
        <v>1004</v>
      </c>
      <c r="E14" s="30">
        <v>306</v>
      </c>
      <c r="F14" s="30">
        <v>130818</v>
      </c>
      <c r="G14" s="30" t="s">
        <v>998</v>
      </c>
      <c r="H14" s="32">
        <v>0.28125</v>
      </c>
      <c r="I14" s="30" t="s">
        <v>998</v>
      </c>
      <c r="J14" s="32">
        <v>0.7055555555555556</v>
      </c>
      <c r="K14" s="30"/>
      <c r="L14" s="30" t="s">
        <v>108</v>
      </c>
      <c r="M14" s="30" t="s">
        <v>1005</v>
      </c>
      <c r="N14" s="30">
        <v>9812705</v>
      </c>
      <c r="O14" s="30" t="s">
        <v>673</v>
      </c>
      <c r="P14" s="30" t="s">
        <v>1006</v>
      </c>
      <c r="Q14" s="30">
        <v>0</v>
      </c>
      <c r="R14" s="30" t="s">
        <v>950</v>
      </c>
      <c r="S14" s="30"/>
      <c r="T14" s="30"/>
      <c r="U14" s="30">
        <v>67050</v>
      </c>
      <c r="V14" s="30">
        <v>67050</v>
      </c>
      <c r="W14" s="30" t="s">
        <v>1007</v>
      </c>
      <c r="X14" s="30" t="s">
        <v>1008</v>
      </c>
      <c r="Y14" s="30" t="s">
        <v>1009</v>
      </c>
    </row>
    <row r="15" spans="1:25" x14ac:dyDescent="0.25">
      <c r="A15" s="30">
        <v>365160</v>
      </c>
      <c r="B15" s="30" t="s">
        <v>91</v>
      </c>
      <c r="C15" s="30" t="s">
        <v>320</v>
      </c>
      <c r="D15" s="30" t="s">
        <v>321</v>
      </c>
      <c r="E15" s="30">
        <v>42</v>
      </c>
      <c r="F15" s="30">
        <v>380</v>
      </c>
      <c r="G15" s="30" t="s">
        <v>998</v>
      </c>
      <c r="H15" s="32">
        <v>0.2986111111111111</v>
      </c>
      <c r="I15" s="30" t="s">
        <v>998</v>
      </c>
      <c r="J15" s="32">
        <v>0.75</v>
      </c>
      <c r="K15" s="30"/>
      <c r="L15" s="30" t="s">
        <v>108</v>
      </c>
      <c r="M15" s="30" t="s">
        <v>1010</v>
      </c>
      <c r="N15" s="30">
        <v>7321960</v>
      </c>
      <c r="O15" s="30" t="s">
        <v>211</v>
      </c>
      <c r="P15" s="30" t="s">
        <v>1011</v>
      </c>
      <c r="Q15" s="30">
        <v>0</v>
      </c>
      <c r="R15" s="30" t="s">
        <v>895</v>
      </c>
      <c r="S15" s="30"/>
      <c r="T15" s="30"/>
      <c r="U15" s="30"/>
      <c r="V15" s="30"/>
      <c r="W15" s="30" t="s">
        <v>326</v>
      </c>
      <c r="X15" s="30" t="s">
        <v>206</v>
      </c>
      <c r="Y15" s="30" t="s">
        <v>122</v>
      </c>
    </row>
    <row r="16" spans="1:25" x14ac:dyDescent="0.25">
      <c r="A16" s="30">
        <v>364929</v>
      </c>
      <c r="B16" s="30" t="s">
        <v>91</v>
      </c>
      <c r="C16" s="30" t="s">
        <v>276</v>
      </c>
      <c r="D16" s="30" t="s">
        <v>277</v>
      </c>
      <c r="E16" s="30">
        <v>69</v>
      </c>
      <c r="F16" s="30">
        <v>764</v>
      </c>
      <c r="G16" s="30" t="s">
        <v>998</v>
      </c>
      <c r="H16" s="32">
        <v>0.30555555555555552</v>
      </c>
      <c r="I16" s="30" t="s">
        <v>998</v>
      </c>
      <c r="J16" s="32">
        <v>0.66666666666666663</v>
      </c>
      <c r="K16" s="30"/>
      <c r="L16" s="30" t="s">
        <v>108</v>
      </c>
      <c r="M16" s="30" t="s">
        <v>279</v>
      </c>
      <c r="N16" s="30">
        <v>7030523</v>
      </c>
      <c r="O16" s="30" t="s">
        <v>96</v>
      </c>
      <c r="P16" s="30" t="s">
        <v>1012</v>
      </c>
      <c r="Q16" s="30">
        <v>0</v>
      </c>
      <c r="R16" s="30" t="s">
        <v>1013</v>
      </c>
      <c r="S16" s="30"/>
      <c r="T16" s="30"/>
      <c r="U16" s="30">
        <v>20021</v>
      </c>
      <c r="V16" s="30">
        <v>20021</v>
      </c>
      <c r="W16" s="30" t="s">
        <v>281</v>
      </c>
      <c r="X16" s="30" t="s">
        <v>494</v>
      </c>
      <c r="Y16" s="30" t="s">
        <v>283</v>
      </c>
    </row>
    <row r="17" spans="1:25" x14ac:dyDescent="0.25">
      <c r="A17" s="30">
        <v>302607</v>
      </c>
      <c r="B17" s="30" t="s">
        <v>103</v>
      </c>
      <c r="C17" s="30" t="s">
        <v>613</v>
      </c>
      <c r="D17" s="30" t="s">
        <v>614</v>
      </c>
      <c r="E17" s="30">
        <v>278</v>
      </c>
      <c r="F17" s="30">
        <v>78717</v>
      </c>
      <c r="G17" s="30" t="s">
        <v>998</v>
      </c>
      <c r="H17" s="32">
        <v>0.32291666666666669</v>
      </c>
      <c r="I17" s="30" t="s">
        <v>998</v>
      </c>
      <c r="J17" s="32">
        <v>0.71111111111111114</v>
      </c>
      <c r="K17" s="30"/>
      <c r="L17" s="30" t="s">
        <v>108</v>
      </c>
      <c r="M17" s="30" t="s">
        <v>349</v>
      </c>
      <c r="N17" s="30">
        <v>9116876</v>
      </c>
      <c r="O17" s="30" t="s">
        <v>350</v>
      </c>
      <c r="P17" s="30" t="s">
        <v>1014</v>
      </c>
      <c r="Q17" s="30">
        <v>0</v>
      </c>
      <c r="R17" s="30" t="s">
        <v>950</v>
      </c>
      <c r="S17" s="30"/>
      <c r="T17" s="30" t="s">
        <v>357</v>
      </c>
      <c r="U17" s="30">
        <v>17122</v>
      </c>
      <c r="V17" s="30">
        <v>17122</v>
      </c>
      <c r="W17" s="30" t="s">
        <v>619</v>
      </c>
      <c r="X17" s="30" t="s">
        <v>405</v>
      </c>
      <c r="Y17" s="30" t="s">
        <v>295</v>
      </c>
    </row>
    <row r="18" spans="1:25" x14ac:dyDescent="0.25">
      <c r="A18" s="30">
        <v>364445</v>
      </c>
      <c r="B18" s="30" t="s">
        <v>77</v>
      </c>
      <c r="C18" s="30" t="s">
        <v>1015</v>
      </c>
      <c r="D18" s="30" t="s">
        <v>1016</v>
      </c>
      <c r="E18" s="30">
        <v>166</v>
      </c>
      <c r="F18" s="30">
        <v>15375</v>
      </c>
      <c r="G18" s="30" t="s">
        <v>982</v>
      </c>
      <c r="H18" s="32">
        <v>0.28055555555555556</v>
      </c>
      <c r="I18" s="30" t="s">
        <v>982</v>
      </c>
      <c r="J18" s="32">
        <v>0.80625000000000002</v>
      </c>
      <c r="K18" s="30"/>
      <c r="L18" s="30" t="s">
        <v>108</v>
      </c>
      <c r="M18" s="30" t="s">
        <v>95</v>
      </c>
      <c r="N18" s="30">
        <v>9395056</v>
      </c>
      <c r="O18" s="30" t="s">
        <v>84</v>
      </c>
      <c r="P18" s="30" t="s">
        <v>1017</v>
      </c>
      <c r="Q18" s="30">
        <v>0</v>
      </c>
      <c r="R18" s="30" t="s">
        <v>1018</v>
      </c>
      <c r="S18" s="30"/>
      <c r="T18" s="30"/>
      <c r="U18" s="30" t="s">
        <v>1019</v>
      </c>
      <c r="V18" s="30" t="s">
        <v>1019</v>
      </c>
      <c r="W18" s="30" t="s">
        <v>1020</v>
      </c>
      <c r="X18" s="30" t="s">
        <v>239</v>
      </c>
      <c r="Y18" s="30" t="s">
        <v>101</v>
      </c>
    </row>
    <row r="19" spans="1:25" x14ac:dyDescent="0.25">
      <c r="A19" s="30">
        <v>343332</v>
      </c>
      <c r="B19" s="30" t="s">
        <v>103</v>
      </c>
      <c r="C19" s="30" t="s">
        <v>1021</v>
      </c>
      <c r="D19" s="30" t="s">
        <v>1022</v>
      </c>
      <c r="E19" s="30">
        <v>221</v>
      </c>
      <c r="F19" s="30">
        <v>57092</v>
      </c>
      <c r="G19" s="30" t="s">
        <v>982</v>
      </c>
      <c r="H19" s="32">
        <v>0.31597222222222221</v>
      </c>
      <c r="I19" s="30" t="s">
        <v>982</v>
      </c>
      <c r="J19" s="32">
        <v>0.94027777777777777</v>
      </c>
      <c r="K19" s="30"/>
      <c r="L19" s="30" t="s">
        <v>108</v>
      </c>
      <c r="M19" s="30" t="s">
        <v>1023</v>
      </c>
      <c r="N19" s="30">
        <v>9102992</v>
      </c>
      <c r="O19" s="30" t="s">
        <v>673</v>
      </c>
      <c r="P19" s="30" t="s">
        <v>1024</v>
      </c>
      <c r="Q19" s="30">
        <v>0</v>
      </c>
      <c r="R19" s="30" t="s">
        <v>950</v>
      </c>
      <c r="S19" s="30"/>
      <c r="T19" s="30"/>
      <c r="U19" s="30">
        <v>1001</v>
      </c>
      <c r="V19" s="30">
        <v>1001</v>
      </c>
      <c r="W19" s="30" t="s">
        <v>1025</v>
      </c>
      <c r="X19" s="30" t="s">
        <v>188</v>
      </c>
      <c r="Y19" s="30" t="s">
        <v>122</v>
      </c>
    </row>
    <row r="20" spans="1:25" x14ac:dyDescent="0.25">
      <c r="A20" s="30">
        <v>365311</v>
      </c>
      <c r="B20" s="30" t="s">
        <v>216</v>
      </c>
      <c r="C20" s="30" t="s">
        <v>1026</v>
      </c>
      <c r="D20" s="30" t="s">
        <v>1027</v>
      </c>
      <c r="E20" s="30">
        <v>15</v>
      </c>
      <c r="F20" s="30">
        <v>36</v>
      </c>
      <c r="G20" s="30" t="s">
        <v>982</v>
      </c>
      <c r="H20" s="32">
        <v>0.33333333333333331</v>
      </c>
      <c r="I20" s="30" t="s">
        <v>982</v>
      </c>
      <c r="J20" s="32">
        <v>0.45833333333333331</v>
      </c>
      <c r="K20" s="30"/>
      <c r="L20" s="30" t="s">
        <v>108</v>
      </c>
      <c r="M20" s="30" t="s">
        <v>330</v>
      </c>
      <c r="N20" s="30" t="s">
        <v>1028</v>
      </c>
      <c r="O20" s="30" t="s">
        <v>252</v>
      </c>
      <c r="P20" s="30" t="s">
        <v>1029</v>
      </c>
      <c r="Q20" s="30">
        <v>2.77</v>
      </c>
      <c r="R20" s="30" t="s">
        <v>332</v>
      </c>
      <c r="S20" s="30"/>
      <c r="T20" s="30"/>
      <c r="U20" s="30"/>
      <c r="V20" s="30"/>
      <c r="W20" s="30" t="s">
        <v>1030</v>
      </c>
      <c r="X20" s="30" t="s">
        <v>507</v>
      </c>
      <c r="Y20" s="30" t="s">
        <v>102</v>
      </c>
    </row>
    <row r="21" spans="1:25" x14ac:dyDescent="0.25">
      <c r="A21" s="30">
        <v>365351</v>
      </c>
      <c r="B21" s="30" t="s">
        <v>483</v>
      </c>
      <c r="C21" s="30" t="s">
        <v>1031</v>
      </c>
      <c r="D21" s="30" t="s">
        <v>1032</v>
      </c>
      <c r="E21" s="30">
        <v>7</v>
      </c>
      <c r="F21" s="30">
        <v>2</v>
      </c>
      <c r="G21" s="30" t="s">
        <v>982</v>
      </c>
      <c r="H21" s="32">
        <v>0.5625</v>
      </c>
      <c r="I21" s="30" t="s">
        <v>982</v>
      </c>
      <c r="J21" s="32">
        <v>0.6875</v>
      </c>
      <c r="K21" s="30"/>
      <c r="L21" s="30" t="s">
        <v>108</v>
      </c>
      <c r="M21" s="30" t="s">
        <v>330</v>
      </c>
      <c r="N21" s="30" t="s">
        <v>1033</v>
      </c>
      <c r="O21" s="30" t="s">
        <v>252</v>
      </c>
      <c r="P21" s="30" t="s">
        <v>1034</v>
      </c>
      <c r="Q21" s="30">
        <v>0.31</v>
      </c>
      <c r="R21" s="30" t="s">
        <v>332</v>
      </c>
      <c r="S21" s="30"/>
      <c r="T21" s="30"/>
      <c r="U21" s="30"/>
      <c r="V21" s="30"/>
      <c r="W21" s="30" t="s">
        <v>1035</v>
      </c>
      <c r="X21" s="30" t="s">
        <v>507</v>
      </c>
      <c r="Y21" s="30" t="s">
        <v>283</v>
      </c>
    </row>
    <row r="22" spans="1:25" x14ac:dyDescent="0.25">
      <c r="A22" s="30">
        <v>365356</v>
      </c>
      <c r="B22" s="30" t="s">
        <v>359</v>
      </c>
      <c r="C22" s="30" t="s">
        <v>360</v>
      </c>
      <c r="D22" s="30" t="s">
        <v>361</v>
      </c>
      <c r="E22" s="30">
        <v>28</v>
      </c>
      <c r="F22" s="30">
        <v>100</v>
      </c>
      <c r="G22" s="30" t="s">
        <v>982</v>
      </c>
      <c r="H22" s="32">
        <v>0.58333333333333337</v>
      </c>
      <c r="I22" s="30" t="s">
        <v>943</v>
      </c>
      <c r="J22" s="32">
        <v>0.875</v>
      </c>
      <c r="K22" s="30"/>
      <c r="L22" s="30" t="s">
        <v>108</v>
      </c>
      <c r="M22" s="30" t="s">
        <v>330</v>
      </c>
      <c r="N22" s="30">
        <v>2401</v>
      </c>
      <c r="O22" s="30" t="s">
        <v>252</v>
      </c>
      <c r="P22" s="30" t="s">
        <v>1036</v>
      </c>
      <c r="Q22" s="30">
        <v>4</v>
      </c>
      <c r="R22" s="30" t="s">
        <v>363</v>
      </c>
      <c r="S22" s="30"/>
      <c r="T22" s="30"/>
      <c r="U22" s="30"/>
      <c r="V22" s="30"/>
      <c r="W22" s="30" t="s">
        <v>364</v>
      </c>
      <c r="X22" s="30" t="s">
        <v>283</v>
      </c>
      <c r="Y22" s="30" t="s">
        <v>283</v>
      </c>
    </row>
    <row r="23" spans="1:25" x14ac:dyDescent="0.25">
      <c r="A23" s="30">
        <v>365312</v>
      </c>
      <c r="B23" s="30" t="s">
        <v>216</v>
      </c>
      <c r="C23" s="30" t="s">
        <v>1026</v>
      </c>
      <c r="D23" s="30" t="s">
        <v>1027</v>
      </c>
      <c r="E23" s="30">
        <v>15</v>
      </c>
      <c r="F23" s="30">
        <v>36</v>
      </c>
      <c r="G23" s="30" t="s">
        <v>982</v>
      </c>
      <c r="H23" s="32">
        <v>0.66666666666666663</v>
      </c>
      <c r="I23" s="30" t="s">
        <v>982</v>
      </c>
      <c r="J23" s="32">
        <v>0.71875</v>
      </c>
      <c r="K23" s="30"/>
      <c r="L23" s="30" t="s">
        <v>108</v>
      </c>
      <c r="M23" s="30" t="s">
        <v>330</v>
      </c>
      <c r="N23" s="30" t="s">
        <v>1028</v>
      </c>
      <c r="O23" s="30" t="s">
        <v>252</v>
      </c>
      <c r="P23" s="30" t="s">
        <v>1037</v>
      </c>
      <c r="Q23" s="30">
        <v>3.95</v>
      </c>
      <c r="R23" s="30" t="s">
        <v>332</v>
      </c>
      <c r="S23" s="30"/>
      <c r="T23" s="30"/>
      <c r="U23" s="30"/>
      <c r="V23" s="30"/>
      <c r="W23" s="30" t="s">
        <v>1030</v>
      </c>
      <c r="X23" s="30" t="s">
        <v>102</v>
      </c>
      <c r="Y23" s="30" t="s">
        <v>102</v>
      </c>
    </row>
    <row r="24" spans="1:25" x14ac:dyDescent="0.25">
      <c r="A24" s="30">
        <v>365360</v>
      </c>
      <c r="B24" s="30" t="s">
        <v>216</v>
      </c>
      <c r="C24" s="30" t="s">
        <v>1038</v>
      </c>
      <c r="D24" s="30" t="s">
        <v>1038</v>
      </c>
      <c r="E24" s="30">
        <v>50</v>
      </c>
      <c r="F24" s="30">
        <v>1090</v>
      </c>
      <c r="G24" s="30" t="s">
        <v>982</v>
      </c>
      <c r="H24" s="32">
        <v>0.74652777777777779</v>
      </c>
      <c r="I24" s="30" t="s">
        <v>943</v>
      </c>
      <c r="J24" s="32">
        <v>0.90069444444444446</v>
      </c>
      <c r="K24" s="30"/>
      <c r="L24" s="30" t="s">
        <v>108</v>
      </c>
      <c r="M24" s="30" t="s">
        <v>191</v>
      </c>
      <c r="N24" s="30">
        <v>741457</v>
      </c>
      <c r="O24" s="30" t="s">
        <v>192</v>
      </c>
      <c r="P24" s="30" t="s">
        <v>1039</v>
      </c>
      <c r="Q24" s="30">
        <v>6.15</v>
      </c>
      <c r="R24" s="30" t="s">
        <v>1040</v>
      </c>
      <c r="S24" s="30"/>
      <c r="T24" s="30"/>
      <c r="U24" s="30"/>
      <c r="V24" s="30"/>
      <c r="W24" s="30" t="s">
        <v>1041</v>
      </c>
      <c r="X24" s="30" t="s">
        <v>247</v>
      </c>
      <c r="Y24" s="30" t="s">
        <v>197</v>
      </c>
    </row>
    <row r="25" spans="1:25" x14ac:dyDescent="0.25">
      <c r="A25" s="30">
        <v>364932</v>
      </c>
      <c r="B25" s="30" t="s">
        <v>91</v>
      </c>
      <c r="C25" s="30" t="s">
        <v>92</v>
      </c>
      <c r="D25" s="30" t="s">
        <v>93</v>
      </c>
      <c r="E25" s="30">
        <v>108</v>
      </c>
      <c r="F25" s="30">
        <v>5873</v>
      </c>
      <c r="G25" s="30" t="s">
        <v>943</v>
      </c>
      <c r="H25" s="32">
        <v>0.13263888888888889</v>
      </c>
      <c r="I25" s="30" t="s">
        <v>943</v>
      </c>
      <c r="J25" s="32">
        <v>0.30555555555555552</v>
      </c>
      <c r="K25" s="30"/>
      <c r="L25" s="30" t="s">
        <v>108</v>
      </c>
      <c r="M25" s="30" t="s">
        <v>95</v>
      </c>
      <c r="N25" s="30">
        <v>9002647</v>
      </c>
      <c r="O25" s="30" t="s">
        <v>96</v>
      </c>
      <c r="P25" s="30" t="s">
        <v>1042</v>
      </c>
      <c r="Q25" s="30">
        <v>0</v>
      </c>
      <c r="R25" s="30" t="s">
        <v>1043</v>
      </c>
      <c r="S25" s="30"/>
      <c r="T25" s="30"/>
      <c r="U25" s="30" t="s">
        <v>1044</v>
      </c>
      <c r="V25" s="30" t="s">
        <v>1044</v>
      </c>
      <c r="W25" s="30" t="s">
        <v>100</v>
      </c>
      <c r="X25" s="30" t="s">
        <v>101</v>
      </c>
      <c r="Y25" s="30" t="s">
        <v>102</v>
      </c>
    </row>
    <row r="26" spans="1:25" x14ac:dyDescent="0.25">
      <c r="A26" s="30">
        <v>304597</v>
      </c>
      <c r="B26" s="30" t="s">
        <v>103</v>
      </c>
      <c r="C26" s="30" t="s">
        <v>1045</v>
      </c>
      <c r="D26" s="30" t="s">
        <v>1046</v>
      </c>
      <c r="E26" s="30">
        <v>111</v>
      </c>
      <c r="F26" s="30">
        <v>2298</v>
      </c>
      <c r="G26" s="30" t="s">
        <v>943</v>
      </c>
      <c r="H26" s="32">
        <v>0.23194444444444443</v>
      </c>
      <c r="I26" s="30" t="s">
        <v>943</v>
      </c>
      <c r="J26" s="32">
        <v>0.92361111111111116</v>
      </c>
      <c r="K26" s="30"/>
      <c r="L26" s="30" t="s">
        <v>108</v>
      </c>
      <c r="M26" s="30" t="s">
        <v>1047</v>
      </c>
      <c r="N26" s="30">
        <v>8915433</v>
      </c>
      <c r="O26" s="30" t="s">
        <v>673</v>
      </c>
      <c r="P26" s="30" t="s">
        <v>1048</v>
      </c>
      <c r="Q26" s="30">
        <v>0</v>
      </c>
      <c r="R26" s="30" t="s">
        <v>1049</v>
      </c>
      <c r="S26" s="30"/>
      <c r="T26" s="30"/>
      <c r="U26" s="30" t="s">
        <v>1050</v>
      </c>
      <c r="V26" s="30" t="s">
        <v>1050</v>
      </c>
      <c r="W26" s="30" t="s">
        <v>1051</v>
      </c>
      <c r="X26" s="30" t="s">
        <v>102</v>
      </c>
      <c r="Y26" s="30" t="s">
        <v>247</v>
      </c>
    </row>
    <row r="27" spans="1:25" x14ac:dyDescent="0.25">
      <c r="A27" s="30">
        <v>304888</v>
      </c>
      <c r="B27" s="30" t="s">
        <v>103</v>
      </c>
      <c r="C27" s="30" t="s">
        <v>1052</v>
      </c>
      <c r="D27" s="30" t="s">
        <v>1053</v>
      </c>
      <c r="E27" s="30">
        <v>187</v>
      </c>
      <c r="F27" s="30">
        <v>14745</v>
      </c>
      <c r="G27" s="30" t="s">
        <v>943</v>
      </c>
      <c r="H27" s="32">
        <v>0.26458333333333334</v>
      </c>
      <c r="I27" s="30" t="s">
        <v>943</v>
      </c>
      <c r="J27" s="32">
        <v>0.78888888888888886</v>
      </c>
      <c r="K27" s="30"/>
      <c r="L27" s="30" t="s">
        <v>108</v>
      </c>
      <c r="M27" s="30" t="s">
        <v>956</v>
      </c>
      <c r="N27" s="30">
        <v>716016</v>
      </c>
      <c r="O27" s="30" t="s">
        <v>609</v>
      </c>
      <c r="P27" s="30" t="s">
        <v>1054</v>
      </c>
      <c r="Q27" s="30">
        <v>0</v>
      </c>
      <c r="R27" s="30" t="s">
        <v>950</v>
      </c>
      <c r="S27" s="30" t="s">
        <v>1055</v>
      </c>
      <c r="T27" s="30"/>
      <c r="U27" s="30">
        <v>1031</v>
      </c>
      <c r="V27" s="30">
        <v>1031</v>
      </c>
      <c r="W27" s="30" t="s">
        <v>1056</v>
      </c>
      <c r="X27" s="30" t="s">
        <v>1057</v>
      </c>
      <c r="Y27" s="30" t="s">
        <v>188</v>
      </c>
    </row>
    <row r="28" spans="1:25" x14ac:dyDescent="0.25">
      <c r="A28" s="30">
        <v>365412</v>
      </c>
      <c r="B28" s="30" t="s">
        <v>91</v>
      </c>
      <c r="C28" s="30" t="s">
        <v>320</v>
      </c>
      <c r="D28" s="30" t="s">
        <v>321</v>
      </c>
      <c r="E28" s="30">
        <v>42</v>
      </c>
      <c r="F28" s="30">
        <v>380</v>
      </c>
      <c r="G28" s="30" t="s">
        <v>943</v>
      </c>
      <c r="H28" s="32">
        <v>0.27152777777777776</v>
      </c>
      <c r="I28" s="30" t="s">
        <v>943</v>
      </c>
      <c r="J28" s="32">
        <v>0.83333333333333337</v>
      </c>
      <c r="K28" s="30"/>
      <c r="L28" s="30" t="s">
        <v>108</v>
      </c>
      <c r="M28" s="30" t="s">
        <v>323</v>
      </c>
      <c r="N28" s="30">
        <v>7321960</v>
      </c>
      <c r="O28" s="30" t="s">
        <v>211</v>
      </c>
      <c r="P28" s="30" t="s">
        <v>1058</v>
      </c>
      <c r="Q28" s="30">
        <v>0</v>
      </c>
      <c r="R28" s="30" t="s">
        <v>176</v>
      </c>
      <c r="S28" s="30"/>
      <c r="T28" s="30"/>
      <c r="U28" s="30"/>
      <c r="V28" s="30"/>
      <c r="W28" s="30" t="s">
        <v>326</v>
      </c>
      <c r="X28" s="30" t="s">
        <v>188</v>
      </c>
      <c r="Y28" s="30" t="s">
        <v>206</v>
      </c>
    </row>
    <row r="29" spans="1:25" x14ac:dyDescent="0.25">
      <c r="A29" s="30">
        <v>364468</v>
      </c>
      <c r="B29" s="30" t="s">
        <v>77</v>
      </c>
      <c r="C29" s="30" t="s">
        <v>1059</v>
      </c>
      <c r="D29" s="30" t="s">
        <v>1060</v>
      </c>
      <c r="E29" s="30">
        <v>188</v>
      </c>
      <c r="F29" s="30">
        <v>27279</v>
      </c>
      <c r="G29" s="30" t="s">
        <v>943</v>
      </c>
      <c r="H29" s="32">
        <v>0.3</v>
      </c>
      <c r="I29" s="30" t="s">
        <v>943</v>
      </c>
      <c r="J29" s="32">
        <v>0.63541666666666663</v>
      </c>
      <c r="K29" s="30"/>
      <c r="L29" s="30" t="s">
        <v>108</v>
      </c>
      <c r="M29" s="30" t="s">
        <v>83</v>
      </c>
      <c r="N29" s="30">
        <v>9676709</v>
      </c>
      <c r="O29" s="30" t="s">
        <v>84</v>
      </c>
      <c r="P29" s="30" t="s">
        <v>1061</v>
      </c>
      <c r="Q29" s="30">
        <v>0</v>
      </c>
      <c r="R29" s="30" t="s">
        <v>1062</v>
      </c>
      <c r="S29" s="30"/>
      <c r="T29" s="30"/>
      <c r="U29" s="30" t="s">
        <v>1063</v>
      </c>
      <c r="V29" s="30" t="s">
        <v>1063</v>
      </c>
      <c r="W29" s="30" t="s">
        <v>1064</v>
      </c>
      <c r="X29" s="30" t="s">
        <v>1065</v>
      </c>
      <c r="Y29" s="30" t="s">
        <v>90</v>
      </c>
    </row>
    <row r="30" spans="1:25" x14ac:dyDescent="0.25">
      <c r="A30" s="30">
        <v>365368</v>
      </c>
      <c r="B30" s="30" t="s">
        <v>392</v>
      </c>
      <c r="C30" s="30" t="s">
        <v>1066</v>
      </c>
      <c r="D30" s="30" t="s">
        <v>1067</v>
      </c>
      <c r="E30" s="30">
        <v>15</v>
      </c>
      <c r="F30" s="30">
        <v>14</v>
      </c>
      <c r="G30" s="30" t="s">
        <v>943</v>
      </c>
      <c r="H30" s="32">
        <v>0.33333333333333331</v>
      </c>
      <c r="I30" s="30" t="s">
        <v>943</v>
      </c>
      <c r="J30" s="32">
        <v>0.375</v>
      </c>
      <c r="K30" s="30"/>
      <c r="L30" s="30" t="s">
        <v>108</v>
      </c>
      <c r="M30" s="30" t="s">
        <v>330</v>
      </c>
      <c r="N30" s="30" t="s">
        <v>1068</v>
      </c>
      <c r="O30" s="30" t="s">
        <v>252</v>
      </c>
      <c r="P30" s="30" t="s">
        <v>1069</v>
      </c>
      <c r="Q30" s="30">
        <v>0</v>
      </c>
      <c r="R30" s="30" t="s">
        <v>363</v>
      </c>
      <c r="S30" s="30"/>
      <c r="T30" s="30"/>
      <c r="U30" s="30"/>
      <c r="V30" s="30"/>
      <c r="W30" s="30" t="s">
        <v>1070</v>
      </c>
      <c r="X30" s="30" t="s">
        <v>507</v>
      </c>
      <c r="Y30" s="30" t="s">
        <v>102</v>
      </c>
    </row>
    <row r="31" spans="1:25" x14ac:dyDescent="0.25">
      <c r="A31" s="30">
        <v>365205</v>
      </c>
      <c r="B31" s="30" t="s">
        <v>91</v>
      </c>
      <c r="C31" s="30" t="s">
        <v>92</v>
      </c>
      <c r="D31" s="30" t="s">
        <v>93</v>
      </c>
      <c r="E31" s="30">
        <v>108</v>
      </c>
      <c r="F31" s="30">
        <v>5873</v>
      </c>
      <c r="G31" s="30" t="s">
        <v>943</v>
      </c>
      <c r="H31" s="32">
        <v>0.57638888888888895</v>
      </c>
      <c r="I31" s="30" t="s">
        <v>943</v>
      </c>
      <c r="J31" s="32">
        <v>0.88124999999999998</v>
      </c>
      <c r="K31" s="30"/>
      <c r="L31" s="30" t="s">
        <v>108</v>
      </c>
      <c r="M31" s="30" t="s">
        <v>95</v>
      </c>
      <c r="N31" s="30">
        <v>9002647</v>
      </c>
      <c r="O31" s="30" t="s">
        <v>96</v>
      </c>
      <c r="P31" s="30" t="s">
        <v>1071</v>
      </c>
      <c r="Q31" s="30">
        <v>0</v>
      </c>
      <c r="R31" s="30" t="s">
        <v>1072</v>
      </c>
      <c r="S31" s="30"/>
      <c r="T31" s="30"/>
      <c r="U31" s="30" t="s">
        <v>1044</v>
      </c>
      <c r="V31" s="30" t="s">
        <v>1044</v>
      </c>
      <c r="W31" s="30" t="s">
        <v>100</v>
      </c>
      <c r="X31" s="30" t="s">
        <v>102</v>
      </c>
      <c r="Y31" s="30" t="s">
        <v>122</v>
      </c>
    </row>
    <row r="32" spans="1:25" x14ac:dyDescent="0.25">
      <c r="A32" s="30">
        <v>365321</v>
      </c>
      <c r="B32" s="30" t="s">
        <v>259</v>
      </c>
      <c r="C32" s="30" t="s">
        <v>529</v>
      </c>
      <c r="D32" s="30" t="s">
        <v>530</v>
      </c>
      <c r="E32" s="30">
        <v>105</v>
      </c>
      <c r="F32" s="30">
        <v>5241</v>
      </c>
      <c r="G32" s="30" t="s">
        <v>943</v>
      </c>
      <c r="H32" s="32">
        <v>0.68958333333333333</v>
      </c>
      <c r="I32" s="30" t="s">
        <v>1073</v>
      </c>
      <c r="J32" s="32">
        <v>0.8125</v>
      </c>
      <c r="K32" s="30"/>
      <c r="L32" s="30" t="s">
        <v>108</v>
      </c>
      <c r="M32" s="30" t="s">
        <v>262</v>
      </c>
      <c r="N32" s="30" t="s">
        <v>531</v>
      </c>
      <c r="O32" s="30" t="s">
        <v>263</v>
      </c>
      <c r="P32" s="30" t="s">
        <v>1074</v>
      </c>
      <c r="Q32" s="30">
        <v>0</v>
      </c>
      <c r="R32" s="30" t="s">
        <v>1075</v>
      </c>
      <c r="S32" s="30"/>
      <c r="T32" s="30"/>
      <c r="U32" s="30">
        <v>3</v>
      </c>
      <c r="V32" s="30">
        <v>3</v>
      </c>
      <c r="W32" s="30"/>
      <c r="X32" s="30" t="s">
        <v>1076</v>
      </c>
      <c r="Y32" s="30" t="s">
        <v>122</v>
      </c>
    </row>
    <row r="33" spans="1:25" x14ac:dyDescent="0.25">
      <c r="A33" s="30">
        <v>365216</v>
      </c>
      <c r="B33" s="30" t="s">
        <v>77</v>
      </c>
      <c r="C33" s="30" t="s">
        <v>181</v>
      </c>
      <c r="D33" s="30" t="s">
        <v>182</v>
      </c>
      <c r="E33" s="30">
        <v>159</v>
      </c>
      <c r="F33" s="30">
        <v>10851</v>
      </c>
      <c r="G33" s="30" t="s">
        <v>1073</v>
      </c>
      <c r="H33" s="32">
        <v>0.26666666666666666</v>
      </c>
      <c r="I33" s="30" t="s">
        <v>1073</v>
      </c>
      <c r="J33" s="32">
        <v>0.84166666666666667</v>
      </c>
      <c r="K33" s="30"/>
      <c r="L33" s="30" t="s">
        <v>108</v>
      </c>
      <c r="M33" s="30" t="s">
        <v>154</v>
      </c>
      <c r="N33" s="30">
        <v>9225275</v>
      </c>
      <c r="O33" s="30" t="s">
        <v>84</v>
      </c>
      <c r="P33" s="30" t="s">
        <v>1077</v>
      </c>
      <c r="Q33" s="30">
        <v>0</v>
      </c>
      <c r="R33" s="30" t="s">
        <v>1078</v>
      </c>
      <c r="S33" s="30"/>
      <c r="T33" s="30"/>
      <c r="U33" s="30">
        <v>465</v>
      </c>
      <c r="V33" s="30">
        <v>465</v>
      </c>
      <c r="W33" s="30" t="s">
        <v>186</v>
      </c>
      <c r="X33" s="30" t="s">
        <v>295</v>
      </c>
      <c r="Y33" s="30" t="s">
        <v>188</v>
      </c>
    </row>
    <row r="34" spans="1:25" x14ac:dyDescent="0.25">
      <c r="A34" s="30">
        <v>365215</v>
      </c>
      <c r="B34" s="30" t="s">
        <v>77</v>
      </c>
      <c r="C34" s="30" t="s">
        <v>151</v>
      </c>
      <c r="D34" s="30" t="s">
        <v>152</v>
      </c>
      <c r="E34" s="30">
        <v>159</v>
      </c>
      <c r="F34" s="30">
        <v>15215</v>
      </c>
      <c r="G34" s="30" t="s">
        <v>1073</v>
      </c>
      <c r="H34" s="32">
        <v>0.2722222222222222</v>
      </c>
      <c r="I34" s="30" t="s">
        <v>1073</v>
      </c>
      <c r="J34" s="32">
        <v>0.57847222222222217</v>
      </c>
      <c r="K34" s="30"/>
      <c r="L34" s="30" t="s">
        <v>108</v>
      </c>
      <c r="M34" s="30" t="s">
        <v>154</v>
      </c>
      <c r="N34" s="30">
        <v>9819947</v>
      </c>
      <c r="O34" s="30" t="s">
        <v>141</v>
      </c>
      <c r="P34" s="30" t="s">
        <v>1079</v>
      </c>
      <c r="Q34" s="30">
        <v>0</v>
      </c>
      <c r="R34" s="30" t="s">
        <v>1080</v>
      </c>
      <c r="S34" s="30"/>
      <c r="T34" s="30"/>
      <c r="U34" s="30">
        <v>16</v>
      </c>
      <c r="V34" s="30">
        <v>16</v>
      </c>
      <c r="W34" s="30" t="s">
        <v>157</v>
      </c>
      <c r="X34" s="30" t="s">
        <v>412</v>
      </c>
      <c r="Y34" s="30" t="s">
        <v>1081</v>
      </c>
    </row>
    <row r="35" spans="1:25" x14ac:dyDescent="0.25">
      <c r="A35" s="30">
        <v>282817</v>
      </c>
      <c r="B35" s="30" t="s">
        <v>103</v>
      </c>
      <c r="C35" s="30" t="s">
        <v>1082</v>
      </c>
      <c r="D35" s="30" t="s">
        <v>1083</v>
      </c>
      <c r="E35" s="30">
        <v>205</v>
      </c>
      <c r="F35" s="30">
        <v>28518</v>
      </c>
      <c r="G35" s="30" t="s">
        <v>1073</v>
      </c>
      <c r="H35" s="32">
        <v>0.3125</v>
      </c>
      <c r="I35" s="30" t="s">
        <v>1073</v>
      </c>
      <c r="J35" s="32">
        <v>0.91875000000000007</v>
      </c>
      <c r="K35" s="30"/>
      <c r="L35" s="30" t="s">
        <v>108</v>
      </c>
      <c r="M35" s="30" t="s">
        <v>1084</v>
      </c>
      <c r="N35" s="30">
        <v>7304314</v>
      </c>
      <c r="O35" s="30" t="s">
        <v>350</v>
      </c>
      <c r="P35" s="30" t="s">
        <v>1085</v>
      </c>
      <c r="Q35" s="30">
        <v>0</v>
      </c>
      <c r="R35" s="30" t="s">
        <v>950</v>
      </c>
      <c r="S35" s="30"/>
      <c r="T35" s="30"/>
      <c r="U35" s="30" t="s">
        <v>1086</v>
      </c>
      <c r="V35" s="30" t="s">
        <v>1086</v>
      </c>
      <c r="W35" s="30" t="s">
        <v>1087</v>
      </c>
      <c r="X35" s="30" t="s">
        <v>1088</v>
      </c>
      <c r="Y35" s="30" t="s">
        <v>1089</v>
      </c>
    </row>
    <row r="36" spans="1:25" x14ac:dyDescent="0.25">
      <c r="A36" s="30">
        <v>364028</v>
      </c>
      <c r="B36" s="30" t="s">
        <v>123</v>
      </c>
      <c r="C36" s="30" t="s">
        <v>1090</v>
      </c>
      <c r="D36" s="30" t="s">
        <v>1091</v>
      </c>
      <c r="E36" s="30">
        <v>93</v>
      </c>
      <c r="F36" s="30">
        <v>2999</v>
      </c>
      <c r="G36" s="30" t="s">
        <v>1073</v>
      </c>
      <c r="H36" s="32">
        <v>0.3354166666666667</v>
      </c>
      <c r="I36" s="30" t="s">
        <v>1073</v>
      </c>
      <c r="J36" s="32">
        <v>0.6069444444444444</v>
      </c>
      <c r="K36" s="30"/>
      <c r="L36" s="30" t="s">
        <v>108</v>
      </c>
      <c r="M36" s="30" t="s">
        <v>191</v>
      </c>
      <c r="N36" s="30" t="s">
        <v>1092</v>
      </c>
      <c r="O36" s="30" t="s">
        <v>192</v>
      </c>
      <c r="P36" s="30" t="s">
        <v>1093</v>
      </c>
      <c r="Q36" s="30">
        <v>0</v>
      </c>
      <c r="R36" s="30" t="s">
        <v>1094</v>
      </c>
      <c r="S36" s="30"/>
      <c r="T36" s="30"/>
      <c r="U36" s="30"/>
      <c r="V36" s="30"/>
      <c r="W36" s="30" t="s">
        <v>1095</v>
      </c>
      <c r="X36" s="30" t="s">
        <v>398</v>
      </c>
      <c r="Y36" s="30" t="s">
        <v>398</v>
      </c>
    </row>
    <row r="37" spans="1:25" x14ac:dyDescent="0.25">
      <c r="A37" s="30">
        <v>362797</v>
      </c>
      <c r="B37" s="30" t="s">
        <v>216</v>
      </c>
      <c r="C37" s="30" t="s">
        <v>1096</v>
      </c>
      <c r="D37" s="30" t="s">
        <v>1097</v>
      </c>
      <c r="E37" s="30">
        <v>68</v>
      </c>
      <c r="F37" s="30">
        <v>2159</v>
      </c>
      <c r="G37" s="30" t="s">
        <v>1073</v>
      </c>
      <c r="H37" s="32">
        <v>0.3756944444444445</v>
      </c>
      <c r="I37" s="30" t="s">
        <v>1098</v>
      </c>
      <c r="J37" s="32">
        <v>0.35972222222222222</v>
      </c>
      <c r="K37" s="30"/>
      <c r="L37" s="30" t="s">
        <v>108</v>
      </c>
      <c r="M37" s="30" t="s">
        <v>1099</v>
      </c>
      <c r="N37" s="30">
        <v>740088</v>
      </c>
      <c r="O37" s="30" t="s">
        <v>130</v>
      </c>
      <c r="P37" s="30" t="s">
        <v>1100</v>
      </c>
      <c r="Q37" s="30">
        <v>0</v>
      </c>
      <c r="R37" s="30" t="s">
        <v>539</v>
      </c>
      <c r="S37" s="30" t="s">
        <v>133</v>
      </c>
      <c r="T37" s="30"/>
      <c r="U37" s="30"/>
      <c r="V37" s="30"/>
      <c r="W37" s="30" t="s">
        <v>1101</v>
      </c>
      <c r="X37" s="30" t="s">
        <v>863</v>
      </c>
      <c r="Y37" s="30" t="s">
        <v>398</v>
      </c>
    </row>
    <row r="38" spans="1:25" x14ac:dyDescent="0.25">
      <c r="A38" s="30">
        <v>365468</v>
      </c>
      <c r="B38" s="30" t="s">
        <v>137</v>
      </c>
      <c r="C38" s="30" t="s">
        <v>449</v>
      </c>
      <c r="D38" s="30" t="s">
        <v>450</v>
      </c>
      <c r="E38" s="30">
        <v>26</v>
      </c>
      <c r="F38" s="30">
        <v>284</v>
      </c>
      <c r="G38" s="30" t="s">
        <v>1073</v>
      </c>
      <c r="H38" s="32">
        <v>0.38194444444444442</v>
      </c>
      <c r="I38" s="30" t="s">
        <v>1102</v>
      </c>
      <c r="J38" s="32">
        <v>0.83333333333333337</v>
      </c>
      <c r="K38" s="30"/>
      <c r="L38" s="30" t="s">
        <v>108</v>
      </c>
      <c r="M38" s="30" t="s">
        <v>920</v>
      </c>
      <c r="N38" s="30"/>
      <c r="O38" s="30" t="s">
        <v>673</v>
      </c>
      <c r="P38" s="30" t="s">
        <v>1103</v>
      </c>
      <c r="Q38" s="30">
        <v>0</v>
      </c>
      <c r="R38" s="30" t="s">
        <v>418</v>
      </c>
      <c r="S38" s="30"/>
      <c r="T38" s="30"/>
      <c r="U38" s="30"/>
      <c r="V38" s="30"/>
      <c r="W38" s="30" t="s">
        <v>452</v>
      </c>
      <c r="X38" s="30" t="s">
        <v>117</v>
      </c>
      <c r="Y38" s="30" t="s">
        <v>117</v>
      </c>
    </row>
    <row r="39" spans="1:25" x14ac:dyDescent="0.25">
      <c r="A39" s="30">
        <v>365469</v>
      </c>
      <c r="B39" s="30" t="s">
        <v>145</v>
      </c>
      <c r="C39" s="30" t="s">
        <v>370</v>
      </c>
      <c r="D39" s="30" t="s">
        <v>371</v>
      </c>
      <c r="E39" s="30">
        <v>84</v>
      </c>
      <c r="F39" s="30">
        <v>2655</v>
      </c>
      <c r="G39" s="30" t="s">
        <v>1073</v>
      </c>
      <c r="H39" s="32">
        <v>0.38194444444444442</v>
      </c>
      <c r="I39" s="30" t="s">
        <v>1102</v>
      </c>
      <c r="J39" s="32">
        <v>0.83333333333333337</v>
      </c>
      <c r="K39" s="30"/>
      <c r="L39" s="30" t="s">
        <v>108</v>
      </c>
      <c r="M39" s="30" t="s">
        <v>920</v>
      </c>
      <c r="N39" s="30"/>
      <c r="O39" s="30" t="s">
        <v>252</v>
      </c>
      <c r="P39" s="30" t="s">
        <v>1104</v>
      </c>
      <c r="Q39" s="30">
        <v>0</v>
      </c>
      <c r="R39" s="30" t="s">
        <v>1105</v>
      </c>
      <c r="S39" s="30"/>
      <c r="T39" s="30"/>
      <c r="U39" s="30"/>
      <c r="V39" s="30"/>
      <c r="W39" s="30" t="s">
        <v>374</v>
      </c>
      <c r="X39" s="30" t="s">
        <v>117</v>
      </c>
      <c r="Y39" s="30" t="s">
        <v>117</v>
      </c>
    </row>
    <row r="40" spans="1:25" x14ac:dyDescent="0.25">
      <c r="A40" s="30">
        <v>304870</v>
      </c>
      <c r="B40" s="30" t="s">
        <v>103</v>
      </c>
      <c r="C40" s="30" t="s">
        <v>954</v>
      </c>
      <c r="D40" s="30" t="s">
        <v>955</v>
      </c>
      <c r="E40" s="30">
        <v>135</v>
      </c>
      <c r="F40" s="30">
        <v>9961</v>
      </c>
      <c r="G40" s="30" t="s">
        <v>1073</v>
      </c>
      <c r="H40" s="32">
        <v>0.4152777777777778</v>
      </c>
      <c r="I40" s="30" t="s">
        <v>1073</v>
      </c>
      <c r="J40" s="32">
        <v>0.72361111111111109</v>
      </c>
      <c r="K40" s="30"/>
      <c r="L40" s="30" t="s">
        <v>108</v>
      </c>
      <c r="M40" s="30" t="s">
        <v>956</v>
      </c>
      <c r="N40" s="30">
        <v>9008598</v>
      </c>
      <c r="O40" s="30" t="s">
        <v>673</v>
      </c>
      <c r="P40" s="30" t="s">
        <v>1106</v>
      </c>
      <c r="Q40" s="30">
        <v>0</v>
      </c>
      <c r="R40" s="30" t="s">
        <v>950</v>
      </c>
      <c r="S40" s="30" t="s">
        <v>958</v>
      </c>
      <c r="T40" s="30"/>
      <c r="U40" s="30">
        <v>486</v>
      </c>
      <c r="V40" s="30">
        <v>486</v>
      </c>
      <c r="W40" s="30" t="s">
        <v>959</v>
      </c>
      <c r="X40" s="30" t="s">
        <v>1107</v>
      </c>
      <c r="Y40" s="30" t="s">
        <v>101</v>
      </c>
    </row>
    <row r="41" spans="1:25" x14ac:dyDescent="0.25">
      <c r="A41" s="30">
        <v>364869</v>
      </c>
      <c r="B41" s="30" t="s">
        <v>216</v>
      </c>
      <c r="C41" s="30" t="s">
        <v>1108</v>
      </c>
      <c r="D41" s="30" t="s">
        <v>1108</v>
      </c>
      <c r="E41" s="30">
        <v>122</v>
      </c>
      <c r="F41" s="30">
        <v>7841</v>
      </c>
      <c r="G41" s="30" t="s">
        <v>1073</v>
      </c>
      <c r="H41" s="32">
        <v>0.4291666666666667</v>
      </c>
      <c r="I41" s="30" t="s">
        <v>1109</v>
      </c>
      <c r="J41" s="32">
        <v>0.70138888888888884</v>
      </c>
      <c r="K41" s="30" t="s">
        <v>1110</v>
      </c>
      <c r="L41" s="30" t="s">
        <v>82</v>
      </c>
      <c r="M41" s="30" t="s">
        <v>1111</v>
      </c>
      <c r="N41" s="30" t="s">
        <v>1112</v>
      </c>
      <c r="O41" s="30" t="s">
        <v>616</v>
      </c>
      <c r="P41" s="30" t="s">
        <v>1113</v>
      </c>
      <c r="Q41" s="30">
        <v>6.1</v>
      </c>
      <c r="R41" s="30" t="s">
        <v>539</v>
      </c>
      <c r="S41" s="30" t="s">
        <v>1114</v>
      </c>
      <c r="T41" s="30"/>
      <c r="U41" s="30"/>
      <c r="V41" s="30"/>
      <c r="W41" s="30" t="s">
        <v>1115</v>
      </c>
      <c r="X41" s="30" t="s">
        <v>1116</v>
      </c>
      <c r="Y41" s="30" t="s">
        <v>1116</v>
      </c>
    </row>
    <row r="42" spans="1:25" x14ac:dyDescent="0.25">
      <c r="A42" s="30">
        <v>365150</v>
      </c>
      <c r="B42" s="30" t="s">
        <v>91</v>
      </c>
      <c r="C42" s="30" t="s">
        <v>171</v>
      </c>
      <c r="D42" s="30" t="s">
        <v>172</v>
      </c>
      <c r="E42" s="30">
        <v>56</v>
      </c>
      <c r="F42" s="30">
        <v>1083</v>
      </c>
      <c r="G42" s="30" t="s">
        <v>1073</v>
      </c>
      <c r="H42" s="32">
        <v>0.45624999999999999</v>
      </c>
      <c r="I42" s="30" t="s">
        <v>1073</v>
      </c>
      <c r="J42" s="32">
        <v>0.6875</v>
      </c>
      <c r="K42" s="30"/>
      <c r="L42" s="30" t="s">
        <v>108</v>
      </c>
      <c r="M42" s="30" t="s">
        <v>174</v>
      </c>
      <c r="N42" s="30">
        <v>9184524</v>
      </c>
      <c r="O42" s="30" t="s">
        <v>96</v>
      </c>
      <c r="P42" s="30" t="s">
        <v>1117</v>
      </c>
      <c r="Q42" s="30">
        <v>0</v>
      </c>
      <c r="R42" s="30" t="s">
        <v>1118</v>
      </c>
      <c r="S42" s="30"/>
      <c r="T42" s="30"/>
      <c r="U42" s="30" t="s">
        <v>1119</v>
      </c>
      <c r="V42" s="30" t="s">
        <v>1119</v>
      </c>
      <c r="W42" s="30" t="s">
        <v>179</v>
      </c>
      <c r="X42" s="30" t="s">
        <v>122</v>
      </c>
      <c r="Y42" s="30" t="s">
        <v>122</v>
      </c>
    </row>
    <row r="43" spans="1:25" x14ac:dyDescent="0.25">
      <c r="A43" s="30">
        <v>364977</v>
      </c>
      <c r="B43" s="30" t="s">
        <v>77</v>
      </c>
      <c r="C43" s="30" t="s">
        <v>662</v>
      </c>
      <c r="D43" s="30" t="s">
        <v>663</v>
      </c>
      <c r="E43" s="30">
        <v>139</v>
      </c>
      <c r="F43" s="30">
        <v>9996</v>
      </c>
      <c r="G43" s="30" t="s">
        <v>1073</v>
      </c>
      <c r="H43" s="32">
        <v>0.51736111111111105</v>
      </c>
      <c r="I43" s="30" t="s">
        <v>1098</v>
      </c>
      <c r="J43" s="32">
        <v>1.4583333333333332E-2</v>
      </c>
      <c r="K43" s="30"/>
      <c r="L43" s="30" t="s">
        <v>108</v>
      </c>
      <c r="M43" s="30" t="s">
        <v>174</v>
      </c>
      <c r="N43" s="30">
        <v>9435818</v>
      </c>
      <c r="O43" s="30" t="s">
        <v>164</v>
      </c>
      <c r="P43" s="30" t="s">
        <v>1120</v>
      </c>
      <c r="Q43" s="30">
        <v>0</v>
      </c>
      <c r="R43" s="30" t="s">
        <v>1121</v>
      </c>
      <c r="S43" s="30"/>
      <c r="T43" s="30"/>
      <c r="U43" s="30" t="s">
        <v>1122</v>
      </c>
      <c r="V43" s="30" t="s">
        <v>1122</v>
      </c>
      <c r="W43" s="30" t="s">
        <v>667</v>
      </c>
      <c r="X43" s="30" t="s">
        <v>668</v>
      </c>
      <c r="Y43" s="30" t="s">
        <v>669</v>
      </c>
    </row>
    <row r="44" spans="1:25" x14ac:dyDescent="0.25">
      <c r="A44" s="30">
        <v>365245</v>
      </c>
      <c r="B44" s="30" t="s">
        <v>91</v>
      </c>
      <c r="C44" s="30" t="s">
        <v>1123</v>
      </c>
      <c r="D44" s="30" t="s">
        <v>1124</v>
      </c>
      <c r="E44" s="30">
        <v>54</v>
      </c>
      <c r="F44" s="30">
        <v>499</v>
      </c>
      <c r="G44" s="30" t="s">
        <v>1073</v>
      </c>
      <c r="H44" s="32">
        <v>0.54375000000000007</v>
      </c>
      <c r="I44" s="30" t="s">
        <v>1073</v>
      </c>
      <c r="J44" s="32">
        <v>0.76388888888888884</v>
      </c>
      <c r="K44" s="30"/>
      <c r="L44" s="30" t="s">
        <v>108</v>
      </c>
      <c r="M44" s="30" t="s">
        <v>243</v>
      </c>
      <c r="N44" s="30">
        <v>7917757</v>
      </c>
      <c r="O44" s="30" t="s">
        <v>211</v>
      </c>
      <c r="P44" s="30" t="s">
        <v>1125</v>
      </c>
      <c r="Q44" s="30">
        <v>0</v>
      </c>
      <c r="R44" s="30" t="s">
        <v>1126</v>
      </c>
      <c r="S44" s="30"/>
      <c r="T44" s="30"/>
      <c r="U44" s="30">
        <v>20021</v>
      </c>
      <c r="V44" s="30">
        <v>20021</v>
      </c>
      <c r="W44" s="30" t="s">
        <v>1127</v>
      </c>
      <c r="X44" s="30" t="s">
        <v>247</v>
      </c>
      <c r="Y44" s="30" t="s">
        <v>247</v>
      </c>
    </row>
    <row r="45" spans="1:25" x14ac:dyDescent="0.25">
      <c r="A45" s="30">
        <v>365571</v>
      </c>
      <c r="B45" s="30" t="s">
        <v>145</v>
      </c>
      <c r="C45" s="30" t="s">
        <v>380</v>
      </c>
      <c r="D45" s="30" t="s">
        <v>381</v>
      </c>
      <c r="E45" s="30">
        <v>87</v>
      </c>
      <c r="F45" s="30">
        <v>2391</v>
      </c>
      <c r="G45" s="30" t="s">
        <v>1098</v>
      </c>
      <c r="H45" s="32">
        <v>5.9027777777777783E-2</v>
      </c>
      <c r="I45" s="30" t="s">
        <v>1102</v>
      </c>
      <c r="J45" s="32">
        <v>0.84027777777777779</v>
      </c>
      <c r="K45" s="30"/>
      <c r="L45" s="30" t="s">
        <v>108</v>
      </c>
      <c r="M45" s="30" t="s">
        <v>920</v>
      </c>
      <c r="N45" s="30"/>
      <c r="O45" s="30" t="s">
        <v>252</v>
      </c>
      <c r="P45" s="30" t="s">
        <v>1128</v>
      </c>
      <c r="Q45" s="30">
        <v>0</v>
      </c>
      <c r="R45" s="30" t="s">
        <v>1105</v>
      </c>
      <c r="S45" s="30"/>
      <c r="T45" s="30"/>
      <c r="U45" s="30"/>
      <c r="V45" s="30"/>
      <c r="W45" s="30" t="s">
        <v>384</v>
      </c>
      <c r="X45" s="30" t="s">
        <v>937</v>
      </c>
      <c r="Y45" s="30" t="s">
        <v>117</v>
      </c>
    </row>
    <row r="46" spans="1:25" x14ac:dyDescent="0.25">
      <c r="A46" s="30">
        <v>365570</v>
      </c>
      <c r="B46" s="30" t="s">
        <v>137</v>
      </c>
      <c r="C46" s="30" t="s">
        <v>1129</v>
      </c>
      <c r="D46" s="30" t="s">
        <v>414</v>
      </c>
      <c r="E46" s="30">
        <v>26</v>
      </c>
      <c r="F46" s="30">
        <v>284</v>
      </c>
      <c r="G46" s="30" t="s">
        <v>1098</v>
      </c>
      <c r="H46" s="32">
        <v>5.9027777777777783E-2</v>
      </c>
      <c r="I46" s="30" t="s">
        <v>1102</v>
      </c>
      <c r="J46" s="32">
        <v>0.84027777777777779</v>
      </c>
      <c r="K46" s="30"/>
      <c r="L46" s="30" t="s">
        <v>108</v>
      </c>
      <c r="M46" s="30" t="s">
        <v>920</v>
      </c>
      <c r="N46" s="30">
        <v>9417971</v>
      </c>
      <c r="O46" s="30" t="s">
        <v>673</v>
      </c>
      <c r="P46" s="30" t="s">
        <v>1130</v>
      </c>
      <c r="Q46" s="30">
        <v>0</v>
      </c>
      <c r="R46" s="30" t="s">
        <v>418</v>
      </c>
      <c r="S46" s="30"/>
      <c r="T46" s="30"/>
      <c r="U46" s="30"/>
      <c r="V46" s="30"/>
      <c r="W46" s="30" t="s">
        <v>1131</v>
      </c>
      <c r="X46" s="30" t="s">
        <v>937</v>
      </c>
      <c r="Y46" s="30" t="s">
        <v>117</v>
      </c>
    </row>
    <row r="47" spans="1:25" x14ac:dyDescent="0.25">
      <c r="A47" s="30">
        <v>303901</v>
      </c>
      <c r="B47" s="30" t="s">
        <v>103</v>
      </c>
      <c r="C47" s="30" t="s">
        <v>1132</v>
      </c>
      <c r="D47" s="30" t="s">
        <v>1133</v>
      </c>
      <c r="E47" s="30">
        <v>272</v>
      </c>
      <c r="F47" s="30">
        <v>102784</v>
      </c>
      <c r="G47" s="30" t="s">
        <v>1098</v>
      </c>
      <c r="H47" s="32">
        <v>0.26666666666666666</v>
      </c>
      <c r="I47" s="30" t="s">
        <v>1098</v>
      </c>
      <c r="J47" s="32">
        <v>0.7729166666666667</v>
      </c>
      <c r="K47" s="30"/>
      <c r="L47" s="30" t="s">
        <v>108</v>
      </c>
      <c r="M47" s="30" t="s">
        <v>991</v>
      </c>
      <c r="N47" s="30">
        <v>9239795</v>
      </c>
      <c r="O47" s="30" t="s">
        <v>350</v>
      </c>
      <c r="P47" s="30" t="s">
        <v>1134</v>
      </c>
      <c r="Q47" s="30">
        <v>0</v>
      </c>
      <c r="R47" s="30" t="s">
        <v>950</v>
      </c>
      <c r="S47" s="30"/>
      <c r="T47" s="30"/>
      <c r="U47" s="30">
        <v>7</v>
      </c>
      <c r="V47" s="30">
        <v>7</v>
      </c>
      <c r="W47" s="30" t="s">
        <v>1135</v>
      </c>
      <c r="X47" s="30" t="s">
        <v>122</v>
      </c>
      <c r="Y47" s="30" t="s">
        <v>995</v>
      </c>
    </row>
    <row r="48" spans="1:25" x14ac:dyDescent="0.25">
      <c r="A48" s="30">
        <v>302609</v>
      </c>
      <c r="B48" s="30" t="s">
        <v>103</v>
      </c>
      <c r="C48" s="30" t="s">
        <v>1136</v>
      </c>
      <c r="D48" s="30" t="s">
        <v>1137</v>
      </c>
      <c r="E48" s="30">
        <v>338</v>
      </c>
      <c r="F48" s="30">
        <v>155889</v>
      </c>
      <c r="G48" s="30" t="s">
        <v>1098</v>
      </c>
      <c r="H48" s="32">
        <v>0.32500000000000001</v>
      </c>
      <c r="I48" s="30" t="s">
        <v>1098</v>
      </c>
      <c r="J48" s="32">
        <v>0.7104166666666667</v>
      </c>
      <c r="K48" s="30"/>
      <c r="L48" s="30" t="s">
        <v>108</v>
      </c>
      <c r="M48" s="30" t="s">
        <v>349</v>
      </c>
      <c r="N48" s="30">
        <v>9304033</v>
      </c>
      <c r="O48" s="30" t="s">
        <v>673</v>
      </c>
      <c r="P48" s="30" t="s">
        <v>1138</v>
      </c>
      <c r="Q48" s="30">
        <v>0</v>
      </c>
      <c r="R48" s="30" t="s">
        <v>950</v>
      </c>
      <c r="S48" s="30"/>
      <c r="T48" s="30" t="s">
        <v>357</v>
      </c>
      <c r="U48" s="30">
        <v>27707</v>
      </c>
      <c r="V48" s="30">
        <v>27707</v>
      </c>
      <c r="W48" s="30" t="s">
        <v>1139</v>
      </c>
      <c r="X48" s="30" t="s">
        <v>967</v>
      </c>
      <c r="Y48" s="30" t="s">
        <v>206</v>
      </c>
    </row>
    <row r="49" spans="1:25" x14ac:dyDescent="0.25">
      <c r="A49" s="30">
        <v>365665</v>
      </c>
      <c r="B49" s="30" t="s">
        <v>216</v>
      </c>
      <c r="C49" s="30" t="s">
        <v>1140</v>
      </c>
      <c r="D49" s="30" t="s">
        <v>1141</v>
      </c>
      <c r="E49" s="30">
        <v>19</v>
      </c>
      <c r="F49" s="30">
        <v>38</v>
      </c>
      <c r="G49" s="30" t="s">
        <v>1098</v>
      </c>
      <c r="H49" s="32">
        <v>0.33333333333333331</v>
      </c>
      <c r="I49" s="30" t="s">
        <v>1098</v>
      </c>
      <c r="J49" s="32">
        <v>0.60416666666666663</v>
      </c>
      <c r="K49" s="30"/>
      <c r="L49" s="30" t="s">
        <v>108</v>
      </c>
      <c r="M49" s="30" t="s">
        <v>1142</v>
      </c>
      <c r="N49" s="30" t="s">
        <v>1143</v>
      </c>
      <c r="O49" s="30" t="s">
        <v>252</v>
      </c>
      <c r="P49" s="30" t="s">
        <v>1144</v>
      </c>
      <c r="Q49" s="30">
        <v>0</v>
      </c>
      <c r="R49" s="30" t="s">
        <v>332</v>
      </c>
      <c r="S49" s="30"/>
      <c r="T49" s="30"/>
      <c r="U49" s="30"/>
      <c r="V49" s="30"/>
      <c r="W49" s="30" t="s">
        <v>1145</v>
      </c>
      <c r="X49" s="30" t="s">
        <v>102</v>
      </c>
      <c r="Y49" s="30" t="s">
        <v>102</v>
      </c>
    </row>
    <row r="50" spans="1:25" x14ac:dyDescent="0.25">
      <c r="A50" s="30">
        <v>359281</v>
      </c>
      <c r="B50" s="30" t="s">
        <v>77</v>
      </c>
      <c r="C50" s="30" t="s">
        <v>1146</v>
      </c>
      <c r="D50" s="30" t="s">
        <v>1147</v>
      </c>
      <c r="E50" s="30">
        <v>138</v>
      </c>
      <c r="F50" s="30">
        <v>9996</v>
      </c>
      <c r="G50" s="30" t="s">
        <v>1098</v>
      </c>
      <c r="H50" s="32">
        <v>0.39930555555555558</v>
      </c>
      <c r="I50" s="30" t="s">
        <v>1098</v>
      </c>
      <c r="J50" s="32">
        <v>0.56041666666666667</v>
      </c>
      <c r="K50" s="30"/>
      <c r="L50" s="30" t="s">
        <v>108</v>
      </c>
      <c r="M50" s="30" t="s">
        <v>1148</v>
      </c>
      <c r="N50" s="30">
        <v>9435820</v>
      </c>
      <c r="O50" s="30" t="s">
        <v>141</v>
      </c>
      <c r="P50" s="30" t="s">
        <v>1149</v>
      </c>
      <c r="Q50" s="30">
        <v>0</v>
      </c>
      <c r="R50" s="30" t="s">
        <v>1150</v>
      </c>
      <c r="S50" s="30"/>
      <c r="T50" s="30"/>
      <c r="U50" s="30">
        <v>27</v>
      </c>
      <c r="V50" s="30">
        <v>27</v>
      </c>
      <c r="W50" s="30" t="s">
        <v>1151</v>
      </c>
      <c r="X50" s="30" t="s">
        <v>995</v>
      </c>
      <c r="Y50" s="30" t="s">
        <v>1152</v>
      </c>
    </row>
    <row r="51" spans="1:25" x14ac:dyDescent="0.25">
      <c r="A51" s="30">
        <v>362511</v>
      </c>
      <c r="B51" s="30" t="s">
        <v>216</v>
      </c>
      <c r="C51" s="30" t="s">
        <v>1153</v>
      </c>
      <c r="D51" s="30" t="s">
        <v>1154</v>
      </c>
      <c r="E51" s="30">
        <v>79</v>
      </c>
      <c r="F51" s="30">
        <v>2115</v>
      </c>
      <c r="G51" s="30" t="s">
        <v>1098</v>
      </c>
      <c r="H51" s="32">
        <v>0.40902777777777777</v>
      </c>
      <c r="I51" s="30" t="s">
        <v>1098</v>
      </c>
      <c r="J51" s="32">
        <v>0.56458333333333333</v>
      </c>
      <c r="K51" s="30"/>
      <c r="L51" s="30" t="s">
        <v>108</v>
      </c>
      <c r="M51" s="30" t="s">
        <v>128</v>
      </c>
      <c r="N51" s="30">
        <v>9823144</v>
      </c>
      <c r="O51" s="30" t="s">
        <v>130</v>
      </c>
      <c r="P51" s="30" t="s">
        <v>1155</v>
      </c>
      <c r="Q51" s="30">
        <v>0</v>
      </c>
      <c r="R51" s="30" t="s">
        <v>1156</v>
      </c>
      <c r="S51" s="30"/>
      <c r="T51" s="30"/>
      <c r="U51" s="30"/>
      <c r="V51" s="30"/>
      <c r="W51" s="30" t="s">
        <v>1157</v>
      </c>
      <c r="X51" s="30" t="s">
        <v>197</v>
      </c>
      <c r="Y51" s="30" t="s">
        <v>197</v>
      </c>
    </row>
    <row r="52" spans="1:25" x14ac:dyDescent="0.25">
      <c r="A52" s="30">
        <v>365603</v>
      </c>
      <c r="B52" s="30" t="s">
        <v>483</v>
      </c>
      <c r="C52" s="30" t="s">
        <v>1158</v>
      </c>
      <c r="D52" s="30" t="s">
        <v>1158</v>
      </c>
      <c r="E52" s="30">
        <v>10</v>
      </c>
      <c r="F52" s="30">
        <v>20</v>
      </c>
      <c r="G52" s="30" t="s">
        <v>1098</v>
      </c>
      <c r="H52" s="32">
        <v>0.41666666666666669</v>
      </c>
      <c r="I52" s="30" t="s">
        <v>1098</v>
      </c>
      <c r="J52" s="32">
        <v>0.5</v>
      </c>
      <c r="K52" s="30"/>
      <c r="L52" s="30" t="s">
        <v>108</v>
      </c>
      <c r="M52" s="30" t="s">
        <v>330</v>
      </c>
      <c r="N52" s="30" t="s">
        <v>1159</v>
      </c>
      <c r="O52" s="30" t="s">
        <v>252</v>
      </c>
      <c r="P52" s="30" t="s">
        <v>1160</v>
      </c>
      <c r="Q52" s="30">
        <v>2.13</v>
      </c>
      <c r="R52" s="30" t="s">
        <v>332</v>
      </c>
      <c r="S52" s="30"/>
      <c r="T52" s="30"/>
      <c r="U52" s="30"/>
      <c r="V52" s="30"/>
      <c r="W52" s="30"/>
      <c r="X52" s="30" t="s">
        <v>398</v>
      </c>
      <c r="Y52" s="30" t="s">
        <v>283</v>
      </c>
    </row>
    <row r="53" spans="1:25" x14ac:dyDescent="0.25">
      <c r="A53" s="30">
        <v>364434</v>
      </c>
      <c r="B53" s="30" t="s">
        <v>77</v>
      </c>
      <c r="C53" s="30" t="s">
        <v>1161</v>
      </c>
      <c r="D53" s="30" t="s">
        <v>1162</v>
      </c>
      <c r="E53" s="30">
        <v>86</v>
      </c>
      <c r="F53" s="30">
        <v>2546</v>
      </c>
      <c r="G53" s="30" t="s">
        <v>1098</v>
      </c>
      <c r="H53" s="32">
        <v>0.42152777777777778</v>
      </c>
      <c r="I53" s="30" t="s">
        <v>1098</v>
      </c>
      <c r="J53" s="32">
        <v>0.75138888888888899</v>
      </c>
      <c r="K53" s="30"/>
      <c r="L53" s="30" t="s">
        <v>108</v>
      </c>
      <c r="M53" s="30" t="s">
        <v>95</v>
      </c>
      <c r="N53" s="30">
        <v>9280718</v>
      </c>
      <c r="O53" s="30" t="s">
        <v>84</v>
      </c>
      <c r="P53" s="30" t="s">
        <v>1163</v>
      </c>
      <c r="Q53" s="30">
        <v>0</v>
      </c>
      <c r="R53" s="30" t="s">
        <v>1164</v>
      </c>
      <c r="S53" s="30"/>
      <c r="T53" s="30"/>
      <c r="U53" s="30" t="s">
        <v>1165</v>
      </c>
      <c r="V53" s="30" t="s">
        <v>1165</v>
      </c>
      <c r="W53" s="30" t="s">
        <v>273</v>
      </c>
      <c r="X53" s="30" t="s">
        <v>1166</v>
      </c>
      <c r="Y53" s="30" t="s">
        <v>188</v>
      </c>
    </row>
    <row r="54" spans="1:25" x14ac:dyDescent="0.25">
      <c r="A54" s="30">
        <v>365421</v>
      </c>
      <c r="B54" s="30" t="s">
        <v>259</v>
      </c>
      <c r="C54" s="30" t="s">
        <v>634</v>
      </c>
      <c r="D54" s="30" t="s">
        <v>635</v>
      </c>
      <c r="E54" s="30">
        <v>121</v>
      </c>
      <c r="F54" s="30">
        <v>6688</v>
      </c>
      <c r="G54" s="30" t="s">
        <v>1098</v>
      </c>
      <c r="H54" s="32">
        <v>0.56944444444444442</v>
      </c>
      <c r="I54" s="30" t="s">
        <v>1098</v>
      </c>
      <c r="J54" s="32">
        <v>0.90277777777777779</v>
      </c>
      <c r="K54" s="30"/>
      <c r="L54" s="30" t="s">
        <v>108</v>
      </c>
      <c r="M54" s="30" t="s">
        <v>262</v>
      </c>
      <c r="N54" s="30">
        <v>9415741</v>
      </c>
      <c r="O54" s="30" t="s">
        <v>263</v>
      </c>
      <c r="P54" s="30" t="s">
        <v>1167</v>
      </c>
      <c r="Q54" s="30">
        <v>0</v>
      </c>
      <c r="R54" s="30" t="s">
        <v>870</v>
      </c>
      <c r="S54" s="30"/>
      <c r="T54" s="30"/>
      <c r="U54" s="30">
        <v>162</v>
      </c>
      <c r="V54" s="30">
        <v>162</v>
      </c>
      <c r="W54" s="30" t="s">
        <v>638</v>
      </c>
      <c r="X54" s="30" t="s">
        <v>462</v>
      </c>
      <c r="Y54" s="30" t="s">
        <v>188</v>
      </c>
    </row>
    <row r="55" spans="1:25" x14ac:dyDescent="0.25">
      <c r="A55" s="30">
        <v>364293</v>
      </c>
      <c r="B55" s="30" t="s">
        <v>123</v>
      </c>
      <c r="C55" s="30" t="s">
        <v>1168</v>
      </c>
      <c r="D55" s="30" t="s">
        <v>1169</v>
      </c>
      <c r="E55" s="30">
        <v>107</v>
      </c>
      <c r="F55" s="30">
        <v>5937</v>
      </c>
      <c r="G55" s="30" t="s">
        <v>1098</v>
      </c>
      <c r="H55" s="32">
        <v>0.59791666666666665</v>
      </c>
      <c r="I55" s="30" t="s">
        <v>1109</v>
      </c>
      <c r="J55" s="32">
        <v>0.79166666666666663</v>
      </c>
      <c r="K55" s="30"/>
      <c r="L55" s="30" t="s">
        <v>108</v>
      </c>
      <c r="M55" s="30" t="s">
        <v>128</v>
      </c>
      <c r="N55" s="30">
        <v>746167</v>
      </c>
      <c r="O55" s="30" t="s">
        <v>130</v>
      </c>
      <c r="P55" s="30" t="s">
        <v>1170</v>
      </c>
      <c r="Q55" s="30">
        <v>0</v>
      </c>
      <c r="R55" s="30" t="s">
        <v>222</v>
      </c>
      <c r="S55" s="30" t="s">
        <v>1171</v>
      </c>
      <c r="T55" s="30"/>
      <c r="U55" s="30"/>
      <c r="V55" s="30"/>
      <c r="W55" s="30"/>
      <c r="X55" s="30" t="s">
        <v>295</v>
      </c>
      <c r="Y55" s="30" t="s">
        <v>1172</v>
      </c>
    </row>
    <row r="56" spans="1:25" x14ac:dyDescent="0.25">
      <c r="A56" s="30">
        <v>364530</v>
      </c>
      <c r="B56" s="30" t="s">
        <v>123</v>
      </c>
      <c r="C56" s="30" t="s">
        <v>1173</v>
      </c>
      <c r="D56" s="30" t="s">
        <v>1174</v>
      </c>
      <c r="E56" s="30">
        <v>109</v>
      </c>
      <c r="F56" s="30">
        <v>3418</v>
      </c>
      <c r="G56" s="30" t="s">
        <v>1098</v>
      </c>
      <c r="H56" s="32">
        <v>0.64930555555555558</v>
      </c>
      <c r="I56" s="30" t="s">
        <v>1109</v>
      </c>
      <c r="J56" s="32">
        <v>0.6069444444444444</v>
      </c>
      <c r="K56" s="30"/>
      <c r="L56" s="30" t="s">
        <v>108</v>
      </c>
      <c r="M56" s="30" t="s">
        <v>191</v>
      </c>
      <c r="N56" s="30">
        <v>748633</v>
      </c>
      <c r="O56" s="30" t="s">
        <v>192</v>
      </c>
      <c r="P56" s="30" t="s">
        <v>1175</v>
      </c>
      <c r="Q56" s="30">
        <v>0</v>
      </c>
      <c r="R56" s="30" t="s">
        <v>194</v>
      </c>
      <c r="S56" s="30"/>
      <c r="T56" s="30"/>
      <c r="U56" s="30"/>
      <c r="V56" s="30"/>
      <c r="W56" s="30" t="s">
        <v>1176</v>
      </c>
      <c r="X56" s="30" t="s">
        <v>1177</v>
      </c>
      <c r="Y56" s="30" t="s">
        <v>753</v>
      </c>
    </row>
    <row r="57" spans="1:25" x14ac:dyDescent="0.25">
      <c r="A57" s="30">
        <v>365672</v>
      </c>
      <c r="B57" s="30" t="s">
        <v>259</v>
      </c>
      <c r="C57" s="30" t="s">
        <v>1178</v>
      </c>
      <c r="D57" s="30" t="s">
        <v>1179</v>
      </c>
      <c r="E57" s="30">
        <v>95</v>
      </c>
      <c r="F57" s="30">
        <v>5246</v>
      </c>
      <c r="G57" s="30" t="s">
        <v>1098</v>
      </c>
      <c r="H57" s="32">
        <v>0.75416666666666676</v>
      </c>
      <c r="I57" s="30" t="s">
        <v>1102</v>
      </c>
      <c r="J57" s="32">
        <v>0.625</v>
      </c>
      <c r="K57" s="30"/>
      <c r="L57" s="30" t="s">
        <v>108</v>
      </c>
      <c r="M57" s="30" t="s">
        <v>262</v>
      </c>
      <c r="N57" s="30" t="s">
        <v>1180</v>
      </c>
      <c r="O57" s="30" t="s">
        <v>110</v>
      </c>
      <c r="P57" s="30" t="s">
        <v>1181</v>
      </c>
      <c r="Q57" s="30">
        <v>0</v>
      </c>
      <c r="R57" s="30" t="s">
        <v>1182</v>
      </c>
      <c r="S57" s="30"/>
      <c r="T57" s="30"/>
      <c r="U57" s="30">
        <v>1</v>
      </c>
      <c r="V57" s="30">
        <v>1</v>
      </c>
      <c r="W57" s="30" t="s">
        <v>1183</v>
      </c>
      <c r="X57" s="30" t="s">
        <v>1076</v>
      </c>
      <c r="Y57" s="30" t="s">
        <v>534</v>
      </c>
    </row>
    <row r="58" spans="1:25" x14ac:dyDescent="0.25">
      <c r="A58" s="30">
        <v>365708</v>
      </c>
      <c r="B58" s="30" t="s">
        <v>77</v>
      </c>
      <c r="C58" s="30" t="s">
        <v>700</v>
      </c>
      <c r="D58" s="30" t="s">
        <v>701</v>
      </c>
      <c r="E58" s="30">
        <v>159</v>
      </c>
      <c r="F58" s="30">
        <v>15215</v>
      </c>
      <c r="G58" s="30" t="s">
        <v>1184</v>
      </c>
      <c r="H58" s="32">
        <v>0.25</v>
      </c>
      <c r="I58" s="30" t="s">
        <v>1184</v>
      </c>
      <c r="J58" s="32">
        <v>0.71597222222222223</v>
      </c>
      <c r="K58" s="30"/>
      <c r="L58" s="30" t="s">
        <v>108</v>
      </c>
      <c r="M58" s="30" t="s">
        <v>154</v>
      </c>
      <c r="N58" s="30">
        <v>9809904</v>
      </c>
      <c r="O58" s="30" t="s">
        <v>141</v>
      </c>
      <c r="P58" s="30" t="s">
        <v>1185</v>
      </c>
      <c r="Q58" s="30">
        <v>0</v>
      </c>
      <c r="R58" s="30" t="s">
        <v>1186</v>
      </c>
      <c r="S58" s="30"/>
      <c r="T58" s="30"/>
      <c r="U58" s="30">
        <v>28</v>
      </c>
      <c r="V58" s="30">
        <v>28</v>
      </c>
      <c r="W58" s="30" t="s">
        <v>704</v>
      </c>
      <c r="X58" s="30" t="s">
        <v>295</v>
      </c>
      <c r="Y58" s="30" t="s">
        <v>967</v>
      </c>
    </row>
    <row r="59" spans="1:25" x14ac:dyDescent="0.25">
      <c r="A59" s="30">
        <v>302610</v>
      </c>
      <c r="B59" s="30" t="s">
        <v>103</v>
      </c>
      <c r="C59" s="30" t="s">
        <v>1187</v>
      </c>
      <c r="D59" s="30" t="s">
        <v>1188</v>
      </c>
      <c r="E59" s="30">
        <v>319</v>
      </c>
      <c r="F59" s="30">
        <v>125366</v>
      </c>
      <c r="G59" s="30" t="s">
        <v>1184</v>
      </c>
      <c r="H59" s="32">
        <v>0.27916666666666667</v>
      </c>
      <c r="I59" s="30" t="s">
        <v>1184</v>
      </c>
      <c r="J59" s="32">
        <v>0.7597222222222223</v>
      </c>
      <c r="K59" s="30"/>
      <c r="L59" s="30" t="s">
        <v>108</v>
      </c>
      <c r="M59" s="30" t="s">
        <v>1005</v>
      </c>
      <c r="N59" s="30">
        <v>9506459</v>
      </c>
      <c r="O59" s="30" t="s">
        <v>350</v>
      </c>
      <c r="P59" s="30" t="s">
        <v>1189</v>
      </c>
      <c r="Q59" s="30">
        <v>0</v>
      </c>
      <c r="R59" s="30" t="s">
        <v>950</v>
      </c>
      <c r="S59" s="30"/>
      <c r="T59" s="30"/>
      <c r="U59" s="30">
        <v>66285</v>
      </c>
      <c r="V59" s="30">
        <v>66285</v>
      </c>
      <c r="W59" s="30" t="s">
        <v>1190</v>
      </c>
      <c r="X59" s="30" t="s">
        <v>295</v>
      </c>
      <c r="Y59" s="30" t="s">
        <v>1191</v>
      </c>
    </row>
    <row r="60" spans="1:25" x14ac:dyDescent="0.25">
      <c r="A60" s="30">
        <v>365192</v>
      </c>
      <c r="B60" s="30" t="s">
        <v>91</v>
      </c>
      <c r="C60" s="30" t="s">
        <v>276</v>
      </c>
      <c r="D60" s="30" t="s">
        <v>277</v>
      </c>
      <c r="E60" s="30">
        <v>69</v>
      </c>
      <c r="F60" s="30">
        <v>764</v>
      </c>
      <c r="G60" s="30" t="s">
        <v>1184</v>
      </c>
      <c r="H60" s="32">
        <v>0.29930555555555555</v>
      </c>
      <c r="I60" s="30" t="s">
        <v>1184</v>
      </c>
      <c r="J60" s="32">
        <v>0.67083333333333339</v>
      </c>
      <c r="K60" s="30"/>
      <c r="L60" s="30" t="s">
        <v>108</v>
      </c>
      <c r="M60" s="30" t="s">
        <v>279</v>
      </c>
      <c r="N60" s="30">
        <v>7030523</v>
      </c>
      <c r="O60" s="30" t="s">
        <v>96</v>
      </c>
      <c r="P60" s="30" t="s">
        <v>1192</v>
      </c>
      <c r="Q60" s="30">
        <v>0</v>
      </c>
      <c r="R60" s="30" t="s">
        <v>1193</v>
      </c>
      <c r="S60" s="30"/>
      <c r="T60" s="30"/>
      <c r="U60" s="30">
        <v>20021</v>
      </c>
      <c r="V60" s="30">
        <v>20021</v>
      </c>
      <c r="W60" s="30" t="s">
        <v>281</v>
      </c>
      <c r="X60" s="30" t="s">
        <v>494</v>
      </c>
      <c r="Y60" s="30" t="s">
        <v>283</v>
      </c>
    </row>
    <row r="61" spans="1:25" x14ac:dyDescent="0.25">
      <c r="A61" s="30">
        <v>303902</v>
      </c>
      <c r="B61" s="30" t="s">
        <v>103</v>
      </c>
      <c r="C61" s="30" t="s">
        <v>1194</v>
      </c>
      <c r="D61" s="30" t="s">
        <v>1195</v>
      </c>
      <c r="E61" s="30">
        <v>224</v>
      </c>
      <c r="F61" s="30">
        <v>70538</v>
      </c>
      <c r="G61" s="30" t="s">
        <v>1184</v>
      </c>
      <c r="H61" s="32">
        <v>0.32430555555555557</v>
      </c>
      <c r="I61" s="30" t="s">
        <v>1184</v>
      </c>
      <c r="J61" s="32">
        <v>0.7090277777777777</v>
      </c>
      <c r="K61" s="30"/>
      <c r="L61" s="30" t="s">
        <v>108</v>
      </c>
      <c r="M61" s="30" t="s">
        <v>109</v>
      </c>
      <c r="N61" s="30">
        <v>9041253</v>
      </c>
      <c r="O61" s="30" t="s">
        <v>673</v>
      </c>
      <c r="P61" s="30" t="s">
        <v>1196</v>
      </c>
      <c r="Q61" s="30">
        <v>0</v>
      </c>
      <c r="R61" s="30" t="s">
        <v>950</v>
      </c>
      <c r="S61" s="30"/>
      <c r="T61" s="30"/>
      <c r="U61" s="30" t="s">
        <v>1197</v>
      </c>
      <c r="V61" s="30" t="s">
        <v>1197</v>
      </c>
      <c r="W61" s="30" t="s">
        <v>1198</v>
      </c>
      <c r="X61" s="30" t="s">
        <v>295</v>
      </c>
      <c r="Y61" s="30" t="s">
        <v>206</v>
      </c>
    </row>
    <row r="62" spans="1:25" x14ac:dyDescent="0.25">
      <c r="A62" s="30">
        <v>365702</v>
      </c>
      <c r="B62" s="30" t="s">
        <v>137</v>
      </c>
      <c r="C62" s="30" t="s">
        <v>1199</v>
      </c>
      <c r="D62" s="30" t="s">
        <v>1200</v>
      </c>
      <c r="E62" s="30">
        <v>39</v>
      </c>
      <c r="F62" s="30">
        <v>499</v>
      </c>
      <c r="G62" s="30" t="s">
        <v>1184</v>
      </c>
      <c r="H62" s="32">
        <v>0.35138888888888892</v>
      </c>
      <c r="I62" s="30" t="s">
        <v>1201</v>
      </c>
      <c r="J62" s="32">
        <v>0.44097222222222227</v>
      </c>
      <c r="K62" s="30"/>
      <c r="L62" s="30" t="s">
        <v>108</v>
      </c>
      <c r="M62" s="30" t="s">
        <v>1202</v>
      </c>
      <c r="N62" s="30">
        <v>9481037</v>
      </c>
      <c r="O62" s="30" t="s">
        <v>252</v>
      </c>
      <c r="P62" s="30" t="s">
        <v>1203</v>
      </c>
      <c r="Q62" s="30">
        <v>4.9000000000000004</v>
      </c>
      <c r="R62" s="30" t="s">
        <v>418</v>
      </c>
      <c r="S62" s="30"/>
      <c r="T62" s="30"/>
      <c r="U62" s="30"/>
      <c r="V62" s="30"/>
      <c r="W62" s="30" t="s">
        <v>1204</v>
      </c>
      <c r="X62" s="30" t="s">
        <v>1205</v>
      </c>
      <c r="Y62" s="30" t="s">
        <v>231</v>
      </c>
    </row>
    <row r="63" spans="1:25" x14ac:dyDescent="0.25">
      <c r="A63" s="30">
        <v>365704</v>
      </c>
      <c r="B63" s="30" t="s">
        <v>145</v>
      </c>
      <c r="C63" s="30" t="s">
        <v>1206</v>
      </c>
      <c r="D63" s="30" t="s">
        <v>1207</v>
      </c>
      <c r="E63" s="30">
        <v>84</v>
      </c>
      <c r="F63" s="30">
        <v>2473</v>
      </c>
      <c r="G63" s="30" t="s">
        <v>1184</v>
      </c>
      <c r="H63" s="32">
        <v>0.35138888888888892</v>
      </c>
      <c r="I63" s="30" t="s">
        <v>1208</v>
      </c>
      <c r="J63" s="32">
        <v>0.6777777777777777</v>
      </c>
      <c r="K63" s="30"/>
      <c r="L63" s="30" t="s">
        <v>108</v>
      </c>
      <c r="M63" s="30" t="s">
        <v>1202</v>
      </c>
      <c r="N63" s="30">
        <v>1</v>
      </c>
      <c r="O63" s="30" t="s">
        <v>252</v>
      </c>
      <c r="P63" s="30" t="s">
        <v>1209</v>
      </c>
      <c r="Q63" s="30">
        <v>0.6</v>
      </c>
      <c r="R63" s="30" t="s">
        <v>1210</v>
      </c>
      <c r="S63" s="30"/>
      <c r="T63" s="30"/>
      <c r="U63" s="30"/>
      <c r="V63" s="30"/>
      <c r="W63" s="30"/>
      <c r="X63" s="30" t="s">
        <v>231</v>
      </c>
      <c r="Y63" s="30" t="s">
        <v>1211</v>
      </c>
    </row>
    <row r="64" spans="1:25" x14ac:dyDescent="0.25">
      <c r="A64" s="30">
        <v>303903</v>
      </c>
      <c r="B64" s="30" t="s">
        <v>103</v>
      </c>
      <c r="C64" s="30" t="s">
        <v>1212</v>
      </c>
      <c r="D64" s="30" t="s">
        <v>1213</v>
      </c>
      <c r="E64" s="30">
        <v>290</v>
      </c>
      <c r="F64" s="30">
        <v>128048</v>
      </c>
      <c r="G64" s="30" t="s">
        <v>1184</v>
      </c>
      <c r="H64" s="32">
        <v>0.3888888888888889</v>
      </c>
      <c r="I64" s="30" t="s">
        <v>1184</v>
      </c>
      <c r="J64" s="32">
        <v>0.79236111111111107</v>
      </c>
      <c r="K64" s="30"/>
      <c r="L64" s="30" t="s">
        <v>108</v>
      </c>
      <c r="M64" s="30" t="s">
        <v>109</v>
      </c>
      <c r="N64" s="30">
        <v>9378486</v>
      </c>
      <c r="O64" s="30" t="s">
        <v>609</v>
      </c>
      <c r="P64" s="30" t="s">
        <v>1214</v>
      </c>
      <c r="Q64" s="30">
        <v>0</v>
      </c>
      <c r="R64" s="30" t="s">
        <v>950</v>
      </c>
      <c r="S64" s="30"/>
      <c r="T64" s="30"/>
      <c r="U64" s="30" t="s">
        <v>1215</v>
      </c>
      <c r="V64" s="30" t="s">
        <v>1215</v>
      </c>
      <c r="W64" s="30" t="s">
        <v>1216</v>
      </c>
      <c r="X64" s="30" t="s">
        <v>205</v>
      </c>
      <c r="Y64" s="30" t="s">
        <v>206</v>
      </c>
    </row>
    <row r="65" spans="1:25" x14ac:dyDescent="0.25">
      <c r="A65" s="30">
        <v>365668</v>
      </c>
      <c r="B65" s="30" t="s">
        <v>91</v>
      </c>
      <c r="C65" s="30" t="s">
        <v>1217</v>
      </c>
      <c r="D65" s="30" t="s">
        <v>1218</v>
      </c>
      <c r="E65" s="30">
        <v>77</v>
      </c>
      <c r="F65" s="30">
        <v>915</v>
      </c>
      <c r="G65" s="30" t="s">
        <v>1184</v>
      </c>
      <c r="H65" s="32">
        <v>0.54861111111111105</v>
      </c>
      <c r="I65" s="30" t="s">
        <v>1219</v>
      </c>
      <c r="J65" s="32">
        <v>0.31041666666666667</v>
      </c>
      <c r="K65" s="30"/>
      <c r="L65" s="30" t="s">
        <v>108</v>
      </c>
      <c r="M65" s="30" t="s">
        <v>243</v>
      </c>
      <c r="N65" s="30">
        <v>7613961</v>
      </c>
      <c r="O65" s="30" t="s">
        <v>301</v>
      </c>
      <c r="P65" s="30" t="s">
        <v>1220</v>
      </c>
      <c r="Q65" s="30">
        <v>0</v>
      </c>
      <c r="R65" s="30" t="s">
        <v>1221</v>
      </c>
      <c r="S65" s="30" t="s">
        <v>314</v>
      </c>
      <c r="T65" s="30"/>
      <c r="U65" s="30">
        <v>20021</v>
      </c>
      <c r="V65" s="30">
        <v>20031</v>
      </c>
      <c r="W65" s="30" t="s">
        <v>1222</v>
      </c>
      <c r="X65" s="30" t="s">
        <v>316</v>
      </c>
      <c r="Y65" s="30" t="s">
        <v>188</v>
      </c>
    </row>
    <row r="66" spans="1:25" x14ac:dyDescent="0.25">
      <c r="A66" s="30">
        <v>365881</v>
      </c>
      <c r="B66" s="30" t="s">
        <v>392</v>
      </c>
      <c r="C66" s="30" t="s">
        <v>1223</v>
      </c>
      <c r="D66" s="30" t="s">
        <v>1224</v>
      </c>
      <c r="E66" s="30">
        <v>13</v>
      </c>
      <c r="F66" s="30">
        <v>19</v>
      </c>
      <c r="G66" s="30" t="s">
        <v>1184</v>
      </c>
      <c r="H66" s="32">
        <v>0.66666666666666663</v>
      </c>
      <c r="I66" s="30" t="s">
        <v>1109</v>
      </c>
      <c r="J66" s="32">
        <v>0.625</v>
      </c>
      <c r="K66" s="30"/>
      <c r="L66" s="30" t="s">
        <v>108</v>
      </c>
      <c r="M66" s="30" t="s">
        <v>330</v>
      </c>
      <c r="N66" s="30">
        <v>918403</v>
      </c>
      <c r="O66" s="30" t="s">
        <v>252</v>
      </c>
      <c r="P66" s="30" t="s">
        <v>1225</v>
      </c>
      <c r="Q66" s="30">
        <v>1.98</v>
      </c>
      <c r="R66" s="30" t="s">
        <v>332</v>
      </c>
      <c r="S66" s="30"/>
      <c r="T66" s="30"/>
      <c r="U66" s="30"/>
      <c r="V66" s="30"/>
      <c r="W66" s="30" t="s">
        <v>1226</v>
      </c>
      <c r="X66" s="30" t="s">
        <v>188</v>
      </c>
      <c r="Y66" s="30" t="s">
        <v>1227</v>
      </c>
    </row>
    <row r="67" spans="1:25" x14ac:dyDescent="0.25">
      <c r="A67" s="30">
        <v>365206</v>
      </c>
      <c r="B67" s="30" t="s">
        <v>91</v>
      </c>
      <c r="C67" s="30" t="s">
        <v>92</v>
      </c>
      <c r="D67" s="30" t="s">
        <v>93</v>
      </c>
      <c r="E67" s="30">
        <v>108</v>
      </c>
      <c r="F67" s="30">
        <v>5873</v>
      </c>
      <c r="G67" s="30" t="s">
        <v>1184</v>
      </c>
      <c r="H67" s="32">
        <v>0.68125000000000002</v>
      </c>
      <c r="I67" s="30" t="s">
        <v>1109</v>
      </c>
      <c r="J67" s="32">
        <v>0.22847222222222222</v>
      </c>
      <c r="K67" s="30"/>
      <c r="L67" s="30" t="s">
        <v>108</v>
      </c>
      <c r="M67" s="30" t="s">
        <v>95</v>
      </c>
      <c r="N67" s="30">
        <v>9002647</v>
      </c>
      <c r="O67" s="30" t="s">
        <v>96</v>
      </c>
      <c r="P67" s="30" t="s">
        <v>1228</v>
      </c>
      <c r="Q67" s="30">
        <v>0</v>
      </c>
      <c r="R67" s="30" t="s">
        <v>1229</v>
      </c>
      <c r="S67" s="30"/>
      <c r="T67" s="30"/>
      <c r="U67" s="30" t="s">
        <v>1044</v>
      </c>
      <c r="V67" s="30" t="s">
        <v>1044</v>
      </c>
      <c r="W67" s="30" t="s">
        <v>100</v>
      </c>
      <c r="X67" s="30" t="s">
        <v>519</v>
      </c>
      <c r="Y67" s="30" t="s">
        <v>560</v>
      </c>
    </row>
    <row r="68" spans="1:25" x14ac:dyDescent="0.25">
      <c r="A68" s="30">
        <v>365757</v>
      </c>
      <c r="B68" s="30" t="s">
        <v>259</v>
      </c>
      <c r="C68" s="30" t="s">
        <v>427</v>
      </c>
      <c r="D68" s="30" t="s">
        <v>428</v>
      </c>
      <c r="E68" s="30">
        <v>126</v>
      </c>
      <c r="F68" s="30">
        <v>6688</v>
      </c>
      <c r="G68" s="30" t="s">
        <v>1184</v>
      </c>
      <c r="H68" s="32">
        <v>0.79999999999999993</v>
      </c>
      <c r="I68" s="30" t="s">
        <v>1109</v>
      </c>
      <c r="J68" s="32">
        <v>0.87847222222222221</v>
      </c>
      <c r="K68" s="30"/>
      <c r="L68" s="30" t="s">
        <v>108</v>
      </c>
      <c r="M68" s="30" t="s">
        <v>262</v>
      </c>
      <c r="N68" s="30"/>
      <c r="O68" s="30" t="s">
        <v>263</v>
      </c>
      <c r="P68" s="30" t="s">
        <v>1230</v>
      </c>
      <c r="Q68" s="30">
        <v>0</v>
      </c>
      <c r="R68" s="30" t="s">
        <v>1231</v>
      </c>
      <c r="S68" s="30"/>
      <c r="T68" s="30"/>
      <c r="U68" s="30">
        <v>256</v>
      </c>
      <c r="V68" s="30">
        <v>256</v>
      </c>
      <c r="W68" s="30" t="s">
        <v>431</v>
      </c>
      <c r="X68" s="30" t="s">
        <v>1232</v>
      </c>
      <c r="Y68" s="30" t="s">
        <v>231</v>
      </c>
    </row>
    <row r="69" spans="1:25" x14ac:dyDescent="0.25">
      <c r="A69" s="30">
        <v>303904</v>
      </c>
      <c r="B69" s="30" t="s">
        <v>103</v>
      </c>
      <c r="C69" s="30" t="s">
        <v>1233</v>
      </c>
      <c r="D69" s="30" t="s">
        <v>1234</v>
      </c>
      <c r="E69" s="30">
        <v>251</v>
      </c>
      <c r="F69" s="30">
        <v>69203</v>
      </c>
      <c r="G69" s="30" t="s">
        <v>1109</v>
      </c>
      <c r="H69" s="32">
        <v>0.28194444444444444</v>
      </c>
      <c r="I69" s="30" t="s">
        <v>1109</v>
      </c>
      <c r="J69" s="32">
        <v>0.74791666666666667</v>
      </c>
      <c r="K69" s="30"/>
      <c r="L69" s="30" t="s">
        <v>108</v>
      </c>
      <c r="M69" s="30" t="s">
        <v>1235</v>
      </c>
      <c r="N69" s="30" t="s">
        <v>1236</v>
      </c>
      <c r="O69" s="30" t="s">
        <v>673</v>
      </c>
      <c r="P69" s="30" t="s">
        <v>1237</v>
      </c>
      <c r="Q69" s="30">
        <v>0</v>
      </c>
      <c r="R69" s="30" t="s">
        <v>950</v>
      </c>
      <c r="S69" s="30"/>
      <c r="T69" s="30"/>
      <c r="U69" s="30">
        <v>4</v>
      </c>
      <c r="V69" s="30">
        <v>4</v>
      </c>
      <c r="W69" s="30" t="s">
        <v>1238</v>
      </c>
      <c r="X69" s="30" t="s">
        <v>188</v>
      </c>
      <c r="Y69" s="30" t="s">
        <v>122</v>
      </c>
    </row>
    <row r="70" spans="1:25" x14ac:dyDescent="0.25">
      <c r="A70" s="30">
        <v>312047</v>
      </c>
      <c r="B70" s="30" t="s">
        <v>103</v>
      </c>
      <c r="C70" s="30" t="s">
        <v>1239</v>
      </c>
      <c r="D70" s="30" t="s">
        <v>1240</v>
      </c>
      <c r="E70" s="30">
        <v>246</v>
      </c>
      <c r="F70" s="30">
        <v>72458</v>
      </c>
      <c r="G70" s="30" t="s">
        <v>1109</v>
      </c>
      <c r="H70" s="32">
        <v>0.31527777777777777</v>
      </c>
      <c r="I70" s="30" t="s">
        <v>1109</v>
      </c>
      <c r="J70" s="32">
        <v>0.75277777777777777</v>
      </c>
      <c r="K70" s="30"/>
      <c r="L70" s="30" t="s">
        <v>108</v>
      </c>
      <c r="M70" s="30" t="s">
        <v>232</v>
      </c>
      <c r="N70" s="30"/>
      <c r="O70" s="30" t="s">
        <v>350</v>
      </c>
      <c r="P70" s="30" t="s">
        <v>1241</v>
      </c>
      <c r="Q70" s="30">
        <v>0</v>
      </c>
      <c r="R70" s="30" t="s">
        <v>950</v>
      </c>
      <c r="S70" s="30"/>
      <c r="T70" s="30"/>
      <c r="U70" s="30">
        <v>39</v>
      </c>
      <c r="V70" s="30">
        <v>39</v>
      </c>
      <c r="W70" s="30" t="s">
        <v>1242</v>
      </c>
      <c r="X70" s="30" t="s">
        <v>122</v>
      </c>
      <c r="Y70" s="30" t="s">
        <v>188</v>
      </c>
    </row>
    <row r="71" spans="1:25" x14ac:dyDescent="0.25">
      <c r="A71" s="30">
        <v>365832</v>
      </c>
      <c r="B71" s="30" t="s">
        <v>392</v>
      </c>
      <c r="C71" s="30" t="s">
        <v>1066</v>
      </c>
      <c r="D71" s="30" t="s">
        <v>1067</v>
      </c>
      <c r="E71" s="30">
        <v>15</v>
      </c>
      <c r="F71" s="30">
        <v>14</v>
      </c>
      <c r="G71" s="30" t="s">
        <v>1109</v>
      </c>
      <c r="H71" s="32">
        <v>0.33333333333333331</v>
      </c>
      <c r="I71" s="30" t="s">
        <v>1109</v>
      </c>
      <c r="J71" s="32">
        <v>0.375</v>
      </c>
      <c r="K71" s="30"/>
      <c r="L71" s="30" t="s">
        <v>108</v>
      </c>
      <c r="M71" s="30" t="s">
        <v>330</v>
      </c>
      <c r="N71" s="30" t="s">
        <v>1068</v>
      </c>
      <c r="O71" s="30" t="s">
        <v>252</v>
      </c>
      <c r="P71" s="30" t="s">
        <v>1243</v>
      </c>
      <c r="Q71" s="30">
        <v>0</v>
      </c>
      <c r="R71" s="30" t="s">
        <v>363</v>
      </c>
      <c r="S71" s="30"/>
      <c r="T71" s="30"/>
      <c r="U71" s="30"/>
      <c r="V71" s="30"/>
      <c r="W71" s="30" t="s">
        <v>1070</v>
      </c>
      <c r="X71" s="30" t="s">
        <v>102</v>
      </c>
      <c r="Y71" s="30" t="s">
        <v>102</v>
      </c>
    </row>
    <row r="72" spans="1:25" x14ac:dyDescent="0.25">
      <c r="A72" s="30">
        <v>366005</v>
      </c>
      <c r="B72" s="30" t="s">
        <v>392</v>
      </c>
      <c r="C72" s="30" t="s">
        <v>1244</v>
      </c>
      <c r="D72" s="30" t="s">
        <v>1245</v>
      </c>
      <c r="E72" s="30">
        <v>31</v>
      </c>
      <c r="F72" s="30">
        <v>230</v>
      </c>
      <c r="G72" s="30" t="s">
        <v>1109</v>
      </c>
      <c r="H72" s="32">
        <v>0.66666666666666663</v>
      </c>
      <c r="I72" s="30" t="s">
        <v>1246</v>
      </c>
      <c r="J72" s="32">
        <v>0.16666666666666666</v>
      </c>
      <c r="K72" s="30"/>
      <c r="L72" s="30" t="s">
        <v>108</v>
      </c>
      <c r="M72" s="30" t="s">
        <v>330</v>
      </c>
      <c r="N72" s="30" t="s">
        <v>1247</v>
      </c>
      <c r="O72" s="30" t="s">
        <v>252</v>
      </c>
      <c r="P72" s="30" t="s">
        <v>1248</v>
      </c>
      <c r="Q72" s="30">
        <v>3.9</v>
      </c>
      <c r="R72" s="30" t="s">
        <v>363</v>
      </c>
      <c r="S72" s="30"/>
      <c r="T72" s="30"/>
      <c r="U72" s="30"/>
      <c r="V72" s="30"/>
      <c r="W72" s="30" t="s">
        <v>1249</v>
      </c>
      <c r="X72" s="30" t="s">
        <v>102</v>
      </c>
      <c r="Y72" s="30" t="s">
        <v>247</v>
      </c>
    </row>
    <row r="73" spans="1:25" x14ac:dyDescent="0.25">
      <c r="A73" s="30">
        <v>365985</v>
      </c>
      <c r="B73" s="30" t="s">
        <v>137</v>
      </c>
      <c r="C73" s="30" t="s">
        <v>138</v>
      </c>
      <c r="D73" s="30" t="s">
        <v>139</v>
      </c>
      <c r="E73" s="30">
        <v>28</v>
      </c>
      <c r="F73" s="30">
        <v>284</v>
      </c>
      <c r="G73" s="30" t="s">
        <v>1109</v>
      </c>
      <c r="H73" s="32">
        <v>0.96666666666666667</v>
      </c>
      <c r="I73" s="30" t="s">
        <v>1102</v>
      </c>
      <c r="J73" s="32">
        <v>0.68055555555555547</v>
      </c>
      <c r="K73" s="30"/>
      <c r="L73" s="30" t="s">
        <v>108</v>
      </c>
      <c r="M73" s="30" t="s">
        <v>920</v>
      </c>
      <c r="N73" s="30"/>
      <c r="O73" s="30" t="s">
        <v>673</v>
      </c>
      <c r="P73" s="30" t="s">
        <v>1250</v>
      </c>
      <c r="Q73" s="30">
        <v>0</v>
      </c>
      <c r="R73" s="30" t="s">
        <v>338</v>
      </c>
      <c r="S73" s="30"/>
      <c r="T73" s="30"/>
      <c r="U73" s="30"/>
      <c r="V73" s="30"/>
      <c r="W73" s="30" t="s">
        <v>144</v>
      </c>
      <c r="X73" s="30" t="s">
        <v>117</v>
      </c>
      <c r="Y73" s="30" t="s">
        <v>206</v>
      </c>
    </row>
    <row r="74" spans="1:25" x14ac:dyDescent="0.25">
      <c r="A74" s="30">
        <v>365986</v>
      </c>
      <c r="B74" s="30" t="s">
        <v>145</v>
      </c>
      <c r="C74" s="30" t="s">
        <v>146</v>
      </c>
      <c r="D74" s="30" t="s">
        <v>147</v>
      </c>
      <c r="E74" s="30">
        <v>87</v>
      </c>
      <c r="F74" s="30">
        <v>2391</v>
      </c>
      <c r="G74" s="30" t="s">
        <v>1109</v>
      </c>
      <c r="H74" s="32">
        <v>0.96666666666666667</v>
      </c>
      <c r="I74" s="30" t="s">
        <v>1102</v>
      </c>
      <c r="J74" s="32">
        <v>0.68055555555555547</v>
      </c>
      <c r="K74" s="30"/>
      <c r="L74" s="30" t="s">
        <v>108</v>
      </c>
      <c r="M74" s="30" t="s">
        <v>920</v>
      </c>
      <c r="N74" s="30"/>
      <c r="O74" s="30" t="s">
        <v>673</v>
      </c>
      <c r="P74" s="30" t="s">
        <v>1251</v>
      </c>
      <c r="Q74" s="30">
        <v>0</v>
      </c>
      <c r="R74" s="30" t="s">
        <v>149</v>
      </c>
      <c r="S74" s="30"/>
      <c r="T74" s="30"/>
      <c r="U74" s="30"/>
      <c r="V74" s="30"/>
      <c r="W74" s="30" t="s">
        <v>150</v>
      </c>
      <c r="X74" s="30" t="s">
        <v>117</v>
      </c>
      <c r="Y74" s="30" t="s">
        <v>206</v>
      </c>
    </row>
    <row r="75" spans="1:25" x14ac:dyDescent="0.25">
      <c r="A75" s="30">
        <v>365594</v>
      </c>
      <c r="B75" s="30" t="s">
        <v>77</v>
      </c>
      <c r="C75" s="30" t="s">
        <v>233</v>
      </c>
      <c r="D75" s="30" t="s">
        <v>234</v>
      </c>
      <c r="E75" s="30">
        <v>155</v>
      </c>
      <c r="F75" s="30">
        <v>14308</v>
      </c>
      <c r="G75" s="30" t="s">
        <v>1102</v>
      </c>
      <c r="H75" s="32">
        <v>0.24513888888888888</v>
      </c>
      <c r="I75" s="30" t="s">
        <v>1102</v>
      </c>
      <c r="J75" s="32">
        <v>0.74652777777777779</v>
      </c>
      <c r="K75" s="30"/>
      <c r="L75" s="30" t="s">
        <v>108</v>
      </c>
      <c r="M75" s="30" t="s">
        <v>95</v>
      </c>
      <c r="N75" s="30">
        <v>9275115</v>
      </c>
      <c r="O75" s="30" t="s">
        <v>84</v>
      </c>
      <c r="P75" s="30" t="s">
        <v>1252</v>
      </c>
      <c r="Q75" s="30">
        <v>0</v>
      </c>
      <c r="R75" s="30" t="s">
        <v>1253</v>
      </c>
      <c r="S75" s="30"/>
      <c r="T75" s="30"/>
      <c r="U75" s="30" t="s">
        <v>1254</v>
      </c>
      <c r="V75" s="30" t="s">
        <v>1254</v>
      </c>
      <c r="W75" s="30" t="s">
        <v>238</v>
      </c>
      <c r="X75" s="30" t="s">
        <v>274</v>
      </c>
      <c r="Y75" s="30" t="s">
        <v>652</v>
      </c>
    </row>
    <row r="76" spans="1:25" x14ac:dyDescent="0.25">
      <c r="A76" s="30">
        <v>303905</v>
      </c>
      <c r="B76" s="30" t="s">
        <v>103</v>
      </c>
      <c r="C76" s="30" t="s">
        <v>1255</v>
      </c>
      <c r="D76" s="30" t="s">
        <v>1256</v>
      </c>
      <c r="E76" s="30">
        <v>330</v>
      </c>
      <c r="F76" s="30">
        <v>142714</v>
      </c>
      <c r="G76" s="30" t="s">
        <v>1102</v>
      </c>
      <c r="H76" s="32">
        <v>0.27777777777777779</v>
      </c>
      <c r="I76" s="30" t="s">
        <v>1102</v>
      </c>
      <c r="J76" s="32">
        <v>0.74652777777777779</v>
      </c>
      <c r="K76" s="30"/>
      <c r="L76" s="30" t="s">
        <v>108</v>
      </c>
      <c r="M76" s="30" t="s">
        <v>948</v>
      </c>
      <c r="N76" s="30">
        <v>9584724</v>
      </c>
      <c r="O76" s="30" t="s">
        <v>220</v>
      </c>
      <c r="P76" s="30" t="s">
        <v>1257</v>
      </c>
      <c r="Q76" s="30">
        <v>0</v>
      </c>
      <c r="R76" s="30" t="s">
        <v>950</v>
      </c>
      <c r="S76" s="30"/>
      <c r="T76" s="30"/>
      <c r="U76" s="30" t="s">
        <v>1258</v>
      </c>
      <c r="V76" s="30" t="s">
        <v>1258</v>
      </c>
      <c r="W76" s="30" t="s">
        <v>1259</v>
      </c>
      <c r="X76" s="30" t="s">
        <v>295</v>
      </c>
      <c r="Y76" s="30" t="s">
        <v>1260</v>
      </c>
    </row>
    <row r="77" spans="1:25" x14ac:dyDescent="0.25">
      <c r="A77" s="30">
        <v>303909</v>
      </c>
      <c r="B77" s="30" t="s">
        <v>103</v>
      </c>
      <c r="C77" s="30" t="s">
        <v>1261</v>
      </c>
      <c r="D77" s="30" t="s">
        <v>1262</v>
      </c>
      <c r="E77" s="30">
        <v>251</v>
      </c>
      <c r="F77" s="30">
        <v>69203</v>
      </c>
      <c r="G77" s="30" t="s">
        <v>1102</v>
      </c>
      <c r="H77" s="32">
        <v>0.30277777777777776</v>
      </c>
      <c r="I77" s="30" t="s">
        <v>1102</v>
      </c>
      <c r="J77" s="32">
        <v>0.82708333333333339</v>
      </c>
      <c r="K77" s="30"/>
      <c r="L77" s="30" t="s">
        <v>108</v>
      </c>
      <c r="M77" s="30" t="s">
        <v>1235</v>
      </c>
      <c r="N77" s="30">
        <v>9334856</v>
      </c>
      <c r="O77" s="30" t="s">
        <v>673</v>
      </c>
      <c r="P77" s="30" t="s">
        <v>1263</v>
      </c>
      <c r="Q77" s="30">
        <v>0</v>
      </c>
      <c r="R77" s="30" t="s">
        <v>950</v>
      </c>
      <c r="S77" s="30"/>
      <c r="T77" s="30"/>
      <c r="U77" s="30" t="s">
        <v>1264</v>
      </c>
      <c r="V77" s="30" t="s">
        <v>1264</v>
      </c>
      <c r="W77" s="30" t="s">
        <v>1265</v>
      </c>
      <c r="X77" s="30" t="s">
        <v>122</v>
      </c>
      <c r="Y77" s="30" t="s">
        <v>1266</v>
      </c>
    </row>
    <row r="78" spans="1:25" x14ac:dyDescent="0.25">
      <c r="A78" s="30">
        <v>303906</v>
      </c>
      <c r="B78" s="30" t="s">
        <v>103</v>
      </c>
      <c r="C78" s="30" t="s">
        <v>989</v>
      </c>
      <c r="D78" s="30" t="s">
        <v>990</v>
      </c>
      <c r="E78" s="30">
        <v>290</v>
      </c>
      <c r="F78" s="30">
        <v>113307</v>
      </c>
      <c r="G78" s="30" t="s">
        <v>1102</v>
      </c>
      <c r="H78" s="32">
        <v>0.32916666666666666</v>
      </c>
      <c r="I78" s="30" t="s">
        <v>1102</v>
      </c>
      <c r="J78" s="32">
        <v>0.73055555555555562</v>
      </c>
      <c r="K78" s="30"/>
      <c r="L78" s="30" t="s">
        <v>108</v>
      </c>
      <c r="M78" s="30" t="s">
        <v>991</v>
      </c>
      <c r="N78" s="30">
        <v>9479852</v>
      </c>
      <c r="O78" s="30" t="s">
        <v>355</v>
      </c>
      <c r="P78" s="30" t="s">
        <v>1267</v>
      </c>
      <c r="Q78" s="30">
        <v>0</v>
      </c>
      <c r="R78" s="30" t="s">
        <v>950</v>
      </c>
      <c r="S78" s="30"/>
      <c r="T78" s="30"/>
      <c r="U78" s="30" t="s">
        <v>1268</v>
      </c>
      <c r="V78" s="30" t="s">
        <v>1268</v>
      </c>
      <c r="W78" s="30"/>
      <c r="X78" s="30" t="s">
        <v>122</v>
      </c>
      <c r="Y78" s="30" t="s">
        <v>1269</v>
      </c>
    </row>
    <row r="79" spans="1:25" x14ac:dyDescent="0.25">
      <c r="A79" s="30">
        <v>342728</v>
      </c>
      <c r="B79" s="30" t="s">
        <v>103</v>
      </c>
      <c r="C79" s="30" t="s">
        <v>1270</v>
      </c>
      <c r="D79" s="30" t="s">
        <v>1271</v>
      </c>
      <c r="E79" s="30">
        <v>362</v>
      </c>
      <c r="F79" s="30">
        <v>226838</v>
      </c>
      <c r="G79" s="30" t="s">
        <v>1102</v>
      </c>
      <c r="H79" s="32">
        <v>0.3611111111111111</v>
      </c>
      <c r="I79" s="30" t="s">
        <v>1102</v>
      </c>
      <c r="J79" s="32">
        <v>0.77361111111111114</v>
      </c>
      <c r="K79" s="30"/>
      <c r="L79" s="30" t="s">
        <v>108</v>
      </c>
      <c r="M79" s="30" t="s">
        <v>349</v>
      </c>
      <c r="N79" s="30">
        <v>9383936</v>
      </c>
      <c r="O79" s="30" t="s">
        <v>609</v>
      </c>
      <c r="P79" s="30" t="s">
        <v>1272</v>
      </c>
      <c r="Q79" s="30">
        <v>0</v>
      </c>
      <c r="R79" s="30" t="s">
        <v>950</v>
      </c>
      <c r="S79" s="30"/>
      <c r="T79" s="30"/>
      <c r="U79" s="30">
        <v>30528</v>
      </c>
      <c r="V79" s="30">
        <v>30528</v>
      </c>
      <c r="W79" s="30" t="s">
        <v>1273</v>
      </c>
      <c r="X79" s="30" t="s">
        <v>967</v>
      </c>
      <c r="Y79" s="30" t="s">
        <v>1274</v>
      </c>
    </row>
    <row r="80" spans="1:25" x14ac:dyDescent="0.25">
      <c r="A80" s="30">
        <v>302612</v>
      </c>
      <c r="B80" s="30" t="s">
        <v>103</v>
      </c>
      <c r="C80" s="30" t="s">
        <v>1275</v>
      </c>
      <c r="D80" s="30" t="s">
        <v>1276</v>
      </c>
      <c r="E80" s="30">
        <v>347</v>
      </c>
      <c r="F80" s="30">
        <v>168666</v>
      </c>
      <c r="G80" s="30" t="s">
        <v>1102</v>
      </c>
      <c r="H80" s="32">
        <v>0.40138888888888885</v>
      </c>
      <c r="I80" s="30" t="s">
        <v>1102</v>
      </c>
      <c r="J80" s="32">
        <v>0.79236111111111107</v>
      </c>
      <c r="K80" s="30"/>
      <c r="L80" s="30" t="s">
        <v>108</v>
      </c>
      <c r="M80" s="30" t="s">
        <v>349</v>
      </c>
      <c r="N80" s="30">
        <v>9656101</v>
      </c>
      <c r="O80" s="30" t="s">
        <v>616</v>
      </c>
      <c r="P80" s="30" t="s">
        <v>1277</v>
      </c>
      <c r="Q80" s="30">
        <v>0</v>
      </c>
      <c r="R80" s="30" t="s">
        <v>950</v>
      </c>
      <c r="S80" s="30"/>
      <c r="T80" s="30"/>
      <c r="U80" s="30">
        <v>33216</v>
      </c>
      <c r="V80" s="30">
        <v>33216</v>
      </c>
      <c r="W80" s="30" t="s">
        <v>1278</v>
      </c>
      <c r="X80" s="30" t="s">
        <v>967</v>
      </c>
      <c r="Y80" s="30" t="s">
        <v>995</v>
      </c>
    </row>
    <row r="81" spans="1:25" x14ac:dyDescent="0.25">
      <c r="A81" s="30">
        <v>304890</v>
      </c>
      <c r="B81" s="30" t="s">
        <v>103</v>
      </c>
      <c r="C81" s="30" t="s">
        <v>1052</v>
      </c>
      <c r="D81" s="30" t="s">
        <v>1053</v>
      </c>
      <c r="E81" s="30">
        <v>187</v>
      </c>
      <c r="F81" s="30">
        <v>14745</v>
      </c>
      <c r="G81" s="30" t="s">
        <v>1246</v>
      </c>
      <c r="H81" s="32">
        <v>0.72916666666666663</v>
      </c>
      <c r="I81" s="30" t="s">
        <v>1279</v>
      </c>
      <c r="J81" s="32">
        <v>0.79583333333333339</v>
      </c>
      <c r="K81" s="30"/>
      <c r="L81" s="30" t="s">
        <v>108</v>
      </c>
      <c r="M81" s="30" t="s">
        <v>956</v>
      </c>
      <c r="N81" s="30">
        <v>716016</v>
      </c>
      <c r="O81" s="30" t="s">
        <v>609</v>
      </c>
      <c r="P81" s="30" t="s">
        <v>1280</v>
      </c>
      <c r="Q81" s="30">
        <v>0</v>
      </c>
      <c r="R81" s="30" t="s">
        <v>950</v>
      </c>
      <c r="S81" s="30" t="s">
        <v>1055</v>
      </c>
      <c r="T81" s="30"/>
      <c r="U81" s="30">
        <v>1031</v>
      </c>
      <c r="V81" s="30">
        <v>1031</v>
      </c>
      <c r="W81" s="30" t="s">
        <v>1056</v>
      </c>
      <c r="X81" s="30" t="s">
        <v>1281</v>
      </c>
      <c r="Y81" s="30" t="s">
        <v>206</v>
      </c>
    </row>
    <row r="82" spans="1:25" x14ac:dyDescent="0.25">
      <c r="A82" s="30">
        <v>365212</v>
      </c>
      <c r="B82" s="30" t="s">
        <v>77</v>
      </c>
      <c r="C82" s="30" t="s">
        <v>1282</v>
      </c>
      <c r="D82" s="30" t="s">
        <v>1283</v>
      </c>
      <c r="E82" s="30">
        <v>170</v>
      </c>
      <c r="F82" s="30">
        <v>17594</v>
      </c>
      <c r="G82" s="30" t="s">
        <v>1246</v>
      </c>
      <c r="H82" s="32">
        <v>0.84444444444444444</v>
      </c>
      <c r="I82" s="30" t="s">
        <v>1279</v>
      </c>
      <c r="J82" s="32">
        <v>0.29375000000000001</v>
      </c>
      <c r="K82" s="30"/>
      <c r="L82" s="30" t="s">
        <v>108</v>
      </c>
      <c r="M82" s="30" t="s">
        <v>83</v>
      </c>
      <c r="N82" s="30">
        <v>9362334</v>
      </c>
      <c r="O82" s="30" t="s">
        <v>84</v>
      </c>
      <c r="P82" s="30" t="s">
        <v>1284</v>
      </c>
      <c r="Q82" s="30">
        <v>0</v>
      </c>
      <c r="R82" s="30" t="s">
        <v>1253</v>
      </c>
      <c r="S82" s="30"/>
      <c r="T82" s="30"/>
      <c r="U82" s="30" t="s">
        <v>1285</v>
      </c>
      <c r="V82" s="30" t="s">
        <v>1285</v>
      </c>
      <c r="W82" s="30" t="s">
        <v>1286</v>
      </c>
      <c r="X82" s="30" t="s">
        <v>89</v>
      </c>
      <c r="Y82" s="30" t="s">
        <v>90</v>
      </c>
    </row>
    <row r="83" spans="1:25" x14ac:dyDescent="0.25">
      <c r="A83" s="30">
        <v>365692</v>
      </c>
      <c r="B83" s="30" t="s">
        <v>91</v>
      </c>
      <c r="C83" s="30" t="s">
        <v>92</v>
      </c>
      <c r="D83" s="30" t="s">
        <v>93</v>
      </c>
      <c r="E83" s="30">
        <v>108</v>
      </c>
      <c r="F83" s="30">
        <v>5873</v>
      </c>
      <c r="G83" s="30" t="s">
        <v>1279</v>
      </c>
      <c r="H83" s="32">
        <v>1.0416666666666666E-2</v>
      </c>
      <c r="I83" s="30" t="s">
        <v>1279</v>
      </c>
      <c r="J83" s="32">
        <v>0.35625000000000001</v>
      </c>
      <c r="K83" s="30"/>
      <c r="L83" s="30" t="s">
        <v>108</v>
      </c>
      <c r="M83" s="30" t="s">
        <v>95</v>
      </c>
      <c r="N83" s="30">
        <v>9002647</v>
      </c>
      <c r="O83" s="30" t="s">
        <v>96</v>
      </c>
      <c r="P83" s="30" t="s">
        <v>1287</v>
      </c>
      <c r="Q83" s="30">
        <v>0</v>
      </c>
      <c r="R83" s="30" t="s">
        <v>1288</v>
      </c>
      <c r="S83" s="30"/>
      <c r="T83" s="30"/>
      <c r="U83" s="30" t="s">
        <v>1289</v>
      </c>
      <c r="V83" s="30" t="s">
        <v>1289</v>
      </c>
      <c r="W83" s="30" t="s">
        <v>100</v>
      </c>
      <c r="X83" s="30" t="s">
        <v>652</v>
      </c>
      <c r="Y83" s="30" t="s">
        <v>560</v>
      </c>
    </row>
    <row r="84" spans="1:25" x14ac:dyDescent="0.25">
      <c r="A84" s="30">
        <v>304599</v>
      </c>
      <c r="B84" s="30" t="s">
        <v>103</v>
      </c>
      <c r="C84" s="30" t="s">
        <v>1045</v>
      </c>
      <c r="D84" s="30" t="s">
        <v>1046</v>
      </c>
      <c r="E84" s="30">
        <v>111</v>
      </c>
      <c r="F84" s="30">
        <v>2298</v>
      </c>
      <c r="G84" s="30" t="s">
        <v>1279</v>
      </c>
      <c r="H84" s="32">
        <v>0.23819444444444446</v>
      </c>
      <c r="I84" s="30" t="s">
        <v>1279</v>
      </c>
      <c r="J84" s="32">
        <v>0.90486111111111101</v>
      </c>
      <c r="K84" s="30"/>
      <c r="L84" s="30" t="s">
        <v>108</v>
      </c>
      <c r="M84" s="30" t="s">
        <v>1047</v>
      </c>
      <c r="N84" s="30">
        <v>8915433</v>
      </c>
      <c r="O84" s="30" t="s">
        <v>673</v>
      </c>
      <c r="P84" s="30" t="s">
        <v>1290</v>
      </c>
      <c r="Q84" s="30">
        <v>0</v>
      </c>
      <c r="R84" s="30" t="s">
        <v>1049</v>
      </c>
      <c r="S84" s="30"/>
      <c r="T84" s="30"/>
      <c r="U84" s="30" t="s">
        <v>1291</v>
      </c>
      <c r="V84" s="30" t="s">
        <v>1291</v>
      </c>
      <c r="W84" s="30" t="s">
        <v>1051</v>
      </c>
      <c r="X84" s="30" t="s">
        <v>102</v>
      </c>
      <c r="Y84" s="30" t="s">
        <v>386</v>
      </c>
    </row>
    <row r="85" spans="1:25" x14ac:dyDescent="0.25">
      <c r="A85" s="30">
        <v>366267</v>
      </c>
      <c r="B85" s="30" t="s">
        <v>91</v>
      </c>
      <c r="C85" s="30" t="s">
        <v>320</v>
      </c>
      <c r="D85" s="30" t="s">
        <v>321</v>
      </c>
      <c r="E85" s="30">
        <v>42</v>
      </c>
      <c r="F85" s="30">
        <v>380</v>
      </c>
      <c r="G85" s="30" t="s">
        <v>1279</v>
      </c>
      <c r="H85" s="32">
        <v>0.26805555555555555</v>
      </c>
      <c r="I85" s="30" t="s">
        <v>1279</v>
      </c>
      <c r="J85" s="32">
        <v>0.84722222222222221</v>
      </c>
      <c r="K85" s="30"/>
      <c r="L85" s="30" t="s">
        <v>108</v>
      </c>
      <c r="M85" s="30" t="s">
        <v>1010</v>
      </c>
      <c r="N85" s="30">
        <v>7321960</v>
      </c>
      <c r="O85" s="30" t="s">
        <v>211</v>
      </c>
      <c r="P85" s="30" t="s">
        <v>1292</v>
      </c>
      <c r="Q85" s="30">
        <v>0</v>
      </c>
      <c r="R85" s="30" t="s">
        <v>1293</v>
      </c>
      <c r="S85" s="30"/>
      <c r="T85" s="30"/>
      <c r="U85" s="30"/>
      <c r="V85" s="30"/>
      <c r="W85" s="30" t="s">
        <v>326</v>
      </c>
      <c r="X85" s="30" t="s">
        <v>188</v>
      </c>
      <c r="Y85" s="30" t="s">
        <v>386</v>
      </c>
    </row>
    <row r="86" spans="1:25" x14ac:dyDescent="0.25">
      <c r="A86" s="30">
        <v>303910</v>
      </c>
      <c r="B86" s="30" t="s">
        <v>103</v>
      </c>
      <c r="C86" s="30" t="s">
        <v>1294</v>
      </c>
      <c r="D86" s="30" t="s">
        <v>1295</v>
      </c>
      <c r="E86" s="30">
        <v>198</v>
      </c>
      <c r="F86" s="30">
        <v>32477</v>
      </c>
      <c r="G86" s="30" t="s">
        <v>1279</v>
      </c>
      <c r="H86" s="32">
        <v>0.27291666666666664</v>
      </c>
      <c r="I86" s="30" t="s">
        <v>1279</v>
      </c>
      <c r="J86" s="32">
        <v>0.94305555555555554</v>
      </c>
      <c r="K86" s="30"/>
      <c r="L86" s="30" t="s">
        <v>108</v>
      </c>
      <c r="M86" s="30" t="s">
        <v>251</v>
      </c>
      <c r="N86" s="30">
        <v>9417086</v>
      </c>
      <c r="O86" s="30" t="s">
        <v>350</v>
      </c>
      <c r="P86" s="30" t="s">
        <v>1296</v>
      </c>
      <c r="Q86" s="30">
        <v>0</v>
      </c>
      <c r="R86" s="30" t="s">
        <v>950</v>
      </c>
      <c r="S86" s="30"/>
      <c r="T86" s="30"/>
      <c r="U86" s="30" t="s">
        <v>1297</v>
      </c>
      <c r="V86" s="30" t="s">
        <v>1297</v>
      </c>
      <c r="W86" s="30" t="s">
        <v>1298</v>
      </c>
      <c r="X86" s="30" t="s">
        <v>206</v>
      </c>
      <c r="Y86" s="30" t="s">
        <v>1299</v>
      </c>
    </row>
    <row r="87" spans="1:25" x14ac:dyDescent="0.25">
      <c r="A87" s="30">
        <v>301580</v>
      </c>
      <c r="B87" s="30" t="s">
        <v>103</v>
      </c>
      <c r="C87" s="30" t="s">
        <v>1300</v>
      </c>
      <c r="D87" s="30" t="s">
        <v>1301</v>
      </c>
      <c r="E87" s="30">
        <v>214</v>
      </c>
      <c r="F87" s="30">
        <v>33933</v>
      </c>
      <c r="G87" s="30" t="s">
        <v>1279</v>
      </c>
      <c r="H87" s="32">
        <v>0.32847222222222222</v>
      </c>
      <c r="I87" s="30" t="s">
        <v>1279</v>
      </c>
      <c r="J87" s="32">
        <v>0.75277777777777777</v>
      </c>
      <c r="K87" s="30"/>
      <c r="L87" s="30" t="s">
        <v>108</v>
      </c>
      <c r="M87" s="30" t="s">
        <v>232</v>
      </c>
      <c r="N87" s="30">
        <v>8027298</v>
      </c>
      <c r="O87" s="30" t="s">
        <v>355</v>
      </c>
      <c r="P87" s="30" t="s">
        <v>1302</v>
      </c>
      <c r="Q87" s="30">
        <v>0</v>
      </c>
      <c r="R87" s="30" t="s">
        <v>950</v>
      </c>
      <c r="S87" s="30"/>
      <c r="T87" s="30"/>
      <c r="U87" s="30">
        <v>695</v>
      </c>
      <c r="V87" s="30">
        <v>695</v>
      </c>
      <c r="W87" s="30" t="s">
        <v>1303</v>
      </c>
      <c r="X87" s="30" t="s">
        <v>933</v>
      </c>
      <c r="Y87" s="30" t="s">
        <v>1304</v>
      </c>
    </row>
    <row r="88" spans="1:25" x14ac:dyDescent="0.25">
      <c r="A88" s="30">
        <v>366038</v>
      </c>
      <c r="B88" s="30" t="s">
        <v>91</v>
      </c>
      <c r="C88" s="30" t="s">
        <v>1123</v>
      </c>
      <c r="D88" s="30" t="s">
        <v>1124</v>
      </c>
      <c r="E88" s="30">
        <v>54</v>
      </c>
      <c r="F88" s="30">
        <v>499</v>
      </c>
      <c r="G88" s="30" t="s">
        <v>1279</v>
      </c>
      <c r="H88" s="32">
        <v>0.58680555555555558</v>
      </c>
      <c r="I88" s="30" t="s">
        <v>1279</v>
      </c>
      <c r="J88" s="32">
        <v>0.65972222222222221</v>
      </c>
      <c r="K88" s="30"/>
      <c r="L88" s="30" t="s">
        <v>108</v>
      </c>
      <c r="M88" s="30" t="s">
        <v>243</v>
      </c>
      <c r="N88" s="30">
        <v>7917757</v>
      </c>
      <c r="O88" s="30" t="s">
        <v>301</v>
      </c>
      <c r="P88" s="30" t="s">
        <v>1305</v>
      </c>
      <c r="Q88" s="30">
        <v>0</v>
      </c>
      <c r="R88" s="30" t="s">
        <v>1306</v>
      </c>
      <c r="S88" s="30"/>
      <c r="T88" s="30"/>
      <c r="U88" s="30">
        <v>20031</v>
      </c>
      <c r="V88" s="30">
        <v>20031</v>
      </c>
      <c r="W88" s="30" t="s">
        <v>1127</v>
      </c>
      <c r="X88" s="30" t="s">
        <v>247</v>
      </c>
      <c r="Y88" s="30" t="s">
        <v>247</v>
      </c>
    </row>
    <row r="89" spans="1:25" x14ac:dyDescent="0.25">
      <c r="A89" s="30">
        <v>365693</v>
      </c>
      <c r="B89" s="30" t="s">
        <v>91</v>
      </c>
      <c r="C89" s="30" t="s">
        <v>92</v>
      </c>
      <c r="D89" s="30" t="s">
        <v>93</v>
      </c>
      <c r="E89" s="30">
        <v>108</v>
      </c>
      <c r="F89" s="30">
        <v>5873</v>
      </c>
      <c r="G89" s="30" t="s">
        <v>1279</v>
      </c>
      <c r="H89" s="32">
        <v>0.63541666666666663</v>
      </c>
      <c r="I89" s="30" t="s">
        <v>1279</v>
      </c>
      <c r="J89" s="32">
        <v>0.91666666666666663</v>
      </c>
      <c r="K89" s="30"/>
      <c r="L89" s="30" t="s">
        <v>108</v>
      </c>
      <c r="M89" s="30" t="s">
        <v>95</v>
      </c>
      <c r="N89" s="30">
        <v>9002647</v>
      </c>
      <c r="O89" s="30" t="s">
        <v>96</v>
      </c>
      <c r="P89" s="30" t="s">
        <v>1307</v>
      </c>
      <c r="Q89" s="30">
        <v>0</v>
      </c>
      <c r="R89" s="30" t="s">
        <v>1308</v>
      </c>
      <c r="S89" s="30"/>
      <c r="T89" s="30"/>
      <c r="U89" s="30" t="s">
        <v>1289</v>
      </c>
      <c r="V89" s="30" t="s">
        <v>1289</v>
      </c>
      <c r="W89" s="30" t="s">
        <v>100</v>
      </c>
      <c r="X89" s="30" t="s">
        <v>560</v>
      </c>
      <c r="Y89" s="30" t="s">
        <v>683</v>
      </c>
    </row>
    <row r="90" spans="1:25" x14ac:dyDescent="0.25">
      <c r="A90" s="30">
        <v>365710</v>
      </c>
      <c r="B90" s="30" t="s">
        <v>77</v>
      </c>
      <c r="C90" s="30" t="s">
        <v>422</v>
      </c>
      <c r="D90" s="30" t="s">
        <v>423</v>
      </c>
      <c r="E90" s="30">
        <v>149</v>
      </c>
      <c r="F90" s="30">
        <v>10581</v>
      </c>
      <c r="G90" s="30" t="s">
        <v>1309</v>
      </c>
      <c r="H90" s="32">
        <v>0.2902777777777778</v>
      </c>
      <c r="I90" s="30" t="s">
        <v>1201</v>
      </c>
      <c r="J90" s="32">
        <v>5.8333333333333327E-2</v>
      </c>
      <c r="K90" s="30"/>
      <c r="L90" s="30" t="s">
        <v>108</v>
      </c>
      <c r="M90" s="30" t="s">
        <v>154</v>
      </c>
      <c r="N90" s="30">
        <v>400497</v>
      </c>
      <c r="O90" s="30" t="s">
        <v>164</v>
      </c>
      <c r="P90" s="30" t="s">
        <v>1310</v>
      </c>
      <c r="Q90" s="30">
        <v>0</v>
      </c>
      <c r="R90" s="30" t="s">
        <v>1311</v>
      </c>
      <c r="S90" s="30"/>
      <c r="T90" s="30"/>
      <c r="U90" s="30">
        <v>475</v>
      </c>
      <c r="V90" s="30">
        <v>475</v>
      </c>
      <c r="W90" s="30" t="s">
        <v>426</v>
      </c>
      <c r="X90" s="30" t="s">
        <v>295</v>
      </c>
      <c r="Y90" s="30" t="s">
        <v>188</v>
      </c>
    </row>
    <row r="91" spans="1:25" x14ac:dyDescent="0.25">
      <c r="A91" s="30">
        <v>368332</v>
      </c>
      <c r="B91" s="30" t="s">
        <v>392</v>
      </c>
      <c r="C91" s="30" t="s">
        <v>1312</v>
      </c>
      <c r="D91" s="30" t="s">
        <v>1313</v>
      </c>
      <c r="E91" s="30">
        <v>19</v>
      </c>
      <c r="F91" s="30">
        <v>34</v>
      </c>
      <c r="G91" s="30" t="s">
        <v>1309</v>
      </c>
      <c r="H91" s="32">
        <v>0.41666666666666669</v>
      </c>
      <c r="I91" s="30" t="s">
        <v>1314</v>
      </c>
      <c r="J91" s="32">
        <v>0.45833333333333331</v>
      </c>
      <c r="K91" s="30"/>
      <c r="L91" s="30" t="s">
        <v>108</v>
      </c>
      <c r="M91" s="30" t="s">
        <v>330</v>
      </c>
      <c r="N91" s="30" t="s">
        <v>1315</v>
      </c>
      <c r="O91" s="30" t="s">
        <v>252</v>
      </c>
      <c r="P91" s="30" t="s">
        <v>1316</v>
      </c>
      <c r="Q91" s="30">
        <v>2.15</v>
      </c>
      <c r="R91" s="30" t="s">
        <v>332</v>
      </c>
      <c r="S91" s="30"/>
      <c r="T91" s="30"/>
      <c r="U91" s="30"/>
      <c r="V91" s="30"/>
      <c r="W91" s="30"/>
      <c r="X91" s="30" t="s">
        <v>188</v>
      </c>
      <c r="Y91" s="30" t="s">
        <v>102</v>
      </c>
    </row>
    <row r="92" spans="1:25" x14ac:dyDescent="0.25">
      <c r="A92" s="30">
        <v>364969</v>
      </c>
      <c r="B92" s="30" t="s">
        <v>207</v>
      </c>
      <c r="C92" s="30" t="s">
        <v>996</v>
      </c>
      <c r="D92" s="30" t="s">
        <v>997</v>
      </c>
      <c r="E92" s="30">
        <v>113</v>
      </c>
      <c r="F92" s="30">
        <v>296</v>
      </c>
      <c r="G92" s="30" t="s">
        <v>1309</v>
      </c>
      <c r="H92" s="32">
        <v>0.44791666666666669</v>
      </c>
      <c r="I92" s="30" t="s">
        <v>1201</v>
      </c>
      <c r="J92" s="32">
        <v>0.60416666666666663</v>
      </c>
      <c r="K92" s="30"/>
      <c r="L92" s="30" t="s">
        <v>108</v>
      </c>
      <c r="M92" s="30" t="s">
        <v>999</v>
      </c>
      <c r="N92" s="30">
        <v>401090</v>
      </c>
      <c r="O92" s="30" t="s">
        <v>211</v>
      </c>
      <c r="P92" s="30" t="s">
        <v>1317</v>
      </c>
      <c r="Q92" s="30">
        <v>12.1</v>
      </c>
      <c r="R92" s="30" t="s">
        <v>176</v>
      </c>
      <c r="S92" s="30"/>
      <c r="T92" s="30"/>
      <c r="U92" s="30"/>
      <c r="V92" s="30"/>
      <c r="W92" s="30" t="s">
        <v>1001</v>
      </c>
      <c r="X92" s="30" t="s">
        <v>122</v>
      </c>
      <c r="Y92" s="30" t="s">
        <v>206</v>
      </c>
    </row>
    <row r="93" spans="1:25" x14ac:dyDescent="0.25">
      <c r="A93" s="30">
        <v>365711</v>
      </c>
      <c r="B93" s="30" t="s">
        <v>77</v>
      </c>
      <c r="C93" s="30" t="s">
        <v>406</v>
      </c>
      <c r="D93" s="30" t="s">
        <v>407</v>
      </c>
      <c r="E93" s="30">
        <v>159</v>
      </c>
      <c r="F93" s="30">
        <v>15215</v>
      </c>
      <c r="G93" s="30" t="s">
        <v>1309</v>
      </c>
      <c r="H93" s="32">
        <v>0.55208333333333337</v>
      </c>
      <c r="I93" s="30" t="s">
        <v>1309</v>
      </c>
      <c r="J93" s="32">
        <v>0.86458333333333337</v>
      </c>
      <c r="K93" s="30"/>
      <c r="L93" s="30" t="s">
        <v>108</v>
      </c>
      <c r="M93" s="30" t="s">
        <v>154</v>
      </c>
      <c r="N93" s="30">
        <v>9809916</v>
      </c>
      <c r="O93" s="30" t="s">
        <v>84</v>
      </c>
      <c r="P93" s="30" t="s">
        <v>1318</v>
      </c>
      <c r="Q93" s="30">
        <v>14.8</v>
      </c>
      <c r="R93" s="30" t="s">
        <v>1319</v>
      </c>
      <c r="S93" s="30"/>
      <c r="T93" s="30"/>
      <c r="U93" s="30">
        <v>25</v>
      </c>
      <c r="V93" s="30">
        <v>25</v>
      </c>
      <c r="W93" s="30" t="s">
        <v>411</v>
      </c>
      <c r="X93" s="30" t="s">
        <v>158</v>
      </c>
      <c r="Y93" s="30" t="s">
        <v>1081</v>
      </c>
    </row>
    <row r="94" spans="1:25" x14ac:dyDescent="0.25">
      <c r="A94" s="30">
        <v>359286</v>
      </c>
      <c r="B94" s="30" t="s">
        <v>77</v>
      </c>
      <c r="C94" s="30" t="s">
        <v>1320</v>
      </c>
      <c r="D94" s="30" t="s">
        <v>1321</v>
      </c>
      <c r="E94" s="30">
        <v>147</v>
      </c>
      <c r="F94" s="30">
        <v>9948</v>
      </c>
      <c r="G94" s="30" t="s">
        <v>1201</v>
      </c>
      <c r="H94" s="32">
        <v>0.10625</v>
      </c>
      <c r="I94" s="30" t="s">
        <v>1201</v>
      </c>
      <c r="J94" s="32">
        <v>0.5493055555555556</v>
      </c>
      <c r="K94" s="30"/>
      <c r="L94" s="30" t="s">
        <v>108</v>
      </c>
      <c r="M94" s="30" t="s">
        <v>1148</v>
      </c>
      <c r="N94" s="30">
        <v>9383285</v>
      </c>
      <c r="O94" s="30" t="s">
        <v>141</v>
      </c>
      <c r="P94" s="30" t="s">
        <v>1322</v>
      </c>
      <c r="Q94" s="30">
        <v>0</v>
      </c>
      <c r="R94" s="30" t="s">
        <v>1323</v>
      </c>
      <c r="S94" s="30"/>
      <c r="T94" s="30"/>
      <c r="U94" s="30">
        <v>273</v>
      </c>
      <c r="V94" s="30">
        <v>273</v>
      </c>
      <c r="W94" s="30" t="s">
        <v>1324</v>
      </c>
      <c r="X94" s="30" t="s">
        <v>1325</v>
      </c>
      <c r="Y94" s="30" t="s">
        <v>1326</v>
      </c>
    </row>
    <row r="95" spans="1:25" x14ac:dyDescent="0.25">
      <c r="A95" s="30">
        <v>303913</v>
      </c>
      <c r="B95" s="30" t="s">
        <v>103</v>
      </c>
      <c r="C95" s="30" t="s">
        <v>975</v>
      </c>
      <c r="D95" s="30" t="s">
        <v>976</v>
      </c>
      <c r="E95" s="30">
        <v>329</v>
      </c>
      <c r="F95" s="30">
        <v>143730</v>
      </c>
      <c r="G95" s="30" t="s">
        <v>1201</v>
      </c>
      <c r="H95" s="32">
        <v>0.27430555555555552</v>
      </c>
      <c r="I95" s="30" t="s">
        <v>1201</v>
      </c>
      <c r="J95" s="32">
        <v>0.72291666666666676</v>
      </c>
      <c r="K95" s="30"/>
      <c r="L95" s="30" t="s">
        <v>108</v>
      </c>
      <c r="M95" s="30" t="s">
        <v>970</v>
      </c>
      <c r="N95" s="30">
        <v>9614036</v>
      </c>
      <c r="O95" s="30" t="s">
        <v>350</v>
      </c>
      <c r="P95" s="30" t="s">
        <v>1327</v>
      </c>
      <c r="Q95" s="30">
        <v>0</v>
      </c>
      <c r="R95" s="30" t="s">
        <v>950</v>
      </c>
      <c r="S95" s="30" t="s">
        <v>1328</v>
      </c>
      <c r="T95" s="30"/>
      <c r="U95" s="30" t="s">
        <v>1329</v>
      </c>
      <c r="V95" s="30" t="s">
        <v>1329</v>
      </c>
      <c r="W95" s="30" t="s">
        <v>979</v>
      </c>
      <c r="X95" s="30" t="s">
        <v>291</v>
      </c>
      <c r="Y95" s="30" t="s">
        <v>995</v>
      </c>
    </row>
    <row r="96" spans="1:25" x14ac:dyDescent="0.25">
      <c r="A96" s="30">
        <v>304871</v>
      </c>
      <c r="B96" s="30" t="s">
        <v>103</v>
      </c>
      <c r="C96" s="30" t="s">
        <v>954</v>
      </c>
      <c r="D96" s="30" t="s">
        <v>955</v>
      </c>
      <c r="E96" s="30">
        <v>135</v>
      </c>
      <c r="F96" s="30">
        <v>9961</v>
      </c>
      <c r="G96" s="30" t="s">
        <v>1201</v>
      </c>
      <c r="H96" s="32">
        <v>0.31180555555555556</v>
      </c>
      <c r="I96" s="30" t="s">
        <v>1201</v>
      </c>
      <c r="J96" s="32">
        <v>0.59375</v>
      </c>
      <c r="K96" s="30"/>
      <c r="L96" s="30" t="s">
        <v>108</v>
      </c>
      <c r="M96" s="30" t="s">
        <v>956</v>
      </c>
      <c r="N96" s="30">
        <v>9008598</v>
      </c>
      <c r="O96" s="30" t="s">
        <v>609</v>
      </c>
      <c r="P96" s="30" t="s">
        <v>1330</v>
      </c>
      <c r="Q96" s="30">
        <v>0</v>
      </c>
      <c r="R96" s="30" t="s">
        <v>950</v>
      </c>
      <c r="S96" s="30" t="s">
        <v>958</v>
      </c>
      <c r="T96" s="30"/>
      <c r="U96" s="30">
        <v>487</v>
      </c>
      <c r="V96" s="30">
        <v>487</v>
      </c>
      <c r="W96" s="30" t="s">
        <v>959</v>
      </c>
      <c r="X96" s="30" t="s">
        <v>960</v>
      </c>
      <c r="Y96" s="30" t="s">
        <v>1331</v>
      </c>
    </row>
    <row r="97" spans="1:25" x14ac:dyDescent="0.25">
      <c r="A97" s="30">
        <v>302613</v>
      </c>
      <c r="B97" s="30" t="s">
        <v>103</v>
      </c>
      <c r="C97" s="30" t="s">
        <v>1332</v>
      </c>
      <c r="D97" s="30" t="s">
        <v>1333</v>
      </c>
      <c r="E97" s="30">
        <v>294</v>
      </c>
      <c r="F97" s="30">
        <v>91003</v>
      </c>
      <c r="G97" s="30" t="s">
        <v>1201</v>
      </c>
      <c r="H97" s="32">
        <v>0.3354166666666667</v>
      </c>
      <c r="I97" s="30" t="s">
        <v>1201</v>
      </c>
      <c r="J97" s="32">
        <v>0.73611111111111116</v>
      </c>
      <c r="K97" s="30"/>
      <c r="L97" s="30" t="s">
        <v>108</v>
      </c>
      <c r="M97" s="30" t="s">
        <v>1005</v>
      </c>
      <c r="N97" s="30">
        <v>9192387</v>
      </c>
      <c r="O97" s="30" t="s">
        <v>673</v>
      </c>
      <c r="P97" s="30" t="s">
        <v>1334</v>
      </c>
      <c r="Q97" s="30">
        <v>0</v>
      </c>
      <c r="R97" s="30" t="s">
        <v>950</v>
      </c>
      <c r="S97" s="30"/>
      <c r="T97" s="30" t="s">
        <v>1335</v>
      </c>
      <c r="U97" s="30">
        <v>58783</v>
      </c>
      <c r="V97" s="30">
        <v>58783</v>
      </c>
      <c r="W97" s="30" t="s">
        <v>1336</v>
      </c>
      <c r="X97" s="30" t="s">
        <v>1002</v>
      </c>
      <c r="Y97" s="30" t="s">
        <v>967</v>
      </c>
    </row>
    <row r="98" spans="1:25" x14ac:dyDescent="0.25">
      <c r="A98" s="30">
        <v>366342</v>
      </c>
      <c r="B98" s="30" t="s">
        <v>137</v>
      </c>
      <c r="C98" s="30" t="s">
        <v>1337</v>
      </c>
      <c r="D98" s="30" t="s">
        <v>1338</v>
      </c>
      <c r="E98" s="30">
        <v>26</v>
      </c>
      <c r="F98" s="30">
        <v>216</v>
      </c>
      <c r="G98" s="30" t="s">
        <v>1201</v>
      </c>
      <c r="H98" s="32">
        <v>0.53819444444444442</v>
      </c>
      <c r="I98" s="30" t="s">
        <v>1339</v>
      </c>
      <c r="J98" s="32">
        <v>0.375</v>
      </c>
      <c r="K98" s="30"/>
      <c r="L98" s="30" t="s">
        <v>108</v>
      </c>
      <c r="M98" s="30" t="s">
        <v>243</v>
      </c>
      <c r="N98" s="30" t="s">
        <v>1340</v>
      </c>
      <c r="O98" s="30" t="s">
        <v>252</v>
      </c>
      <c r="P98" s="30" t="s">
        <v>1341</v>
      </c>
      <c r="Q98" s="30">
        <v>4</v>
      </c>
      <c r="R98" s="30" t="s">
        <v>383</v>
      </c>
      <c r="S98" s="30"/>
      <c r="T98" s="30"/>
      <c r="U98" s="30"/>
      <c r="V98" s="30"/>
      <c r="W98" s="30" t="s">
        <v>1342</v>
      </c>
      <c r="X98" s="30" t="s">
        <v>494</v>
      </c>
      <c r="Y98" s="30" t="s">
        <v>494</v>
      </c>
    </row>
    <row r="99" spans="1:25" x14ac:dyDescent="0.25">
      <c r="A99" s="30">
        <v>366546</v>
      </c>
      <c r="B99" s="30" t="s">
        <v>392</v>
      </c>
      <c r="C99" s="30" t="s">
        <v>1343</v>
      </c>
      <c r="D99" s="30" t="s">
        <v>1343</v>
      </c>
      <c r="E99" s="30">
        <v>15</v>
      </c>
      <c r="F99" s="30">
        <v>25</v>
      </c>
      <c r="G99" s="30" t="s">
        <v>1201</v>
      </c>
      <c r="H99" s="32">
        <v>0.58333333333333337</v>
      </c>
      <c r="I99" s="30" t="s">
        <v>1219</v>
      </c>
      <c r="J99" s="32">
        <v>0.625</v>
      </c>
      <c r="K99" s="30"/>
      <c r="L99" s="30" t="s">
        <v>108</v>
      </c>
      <c r="M99" s="30" t="s">
        <v>330</v>
      </c>
      <c r="N99" s="30" t="s">
        <v>1344</v>
      </c>
      <c r="O99" s="30" t="s">
        <v>252</v>
      </c>
      <c r="P99" s="30" t="s">
        <v>1345</v>
      </c>
      <c r="Q99" s="30">
        <v>0.52</v>
      </c>
      <c r="R99" s="30" t="s">
        <v>332</v>
      </c>
      <c r="S99" s="30"/>
      <c r="T99" s="30"/>
      <c r="U99" s="30"/>
      <c r="V99" s="30"/>
      <c r="W99" s="30" t="s">
        <v>1346</v>
      </c>
      <c r="X99" s="30" t="s">
        <v>1205</v>
      </c>
      <c r="Y99" s="30" t="s">
        <v>102</v>
      </c>
    </row>
    <row r="100" spans="1:25" x14ac:dyDescent="0.25">
      <c r="A100" s="30">
        <v>366159</v>
      </c>
      <c r="B100" s="30" t="s">
        <v>91</v>
      </c>
      <c r="C100" s="30" t="s">
        <v>1123</v>
      </c>
      <c r="D100" s="30" t="s">
        <v>1124</v>
      </c>
      <c r="E100" s="30">
        <v>54</v>
      </c>
      <c r="F100" s="30">
        <v>499</v>
      </c>
      <c r="G100" s="30" t="s">
        <v>1201</v>
      </c>
      <c r="H100" s="32">
        <v>0.72916666666666663</v>
      </c>
      <c r="I100" s="30" t="s">
        <v>1219</v>
      </c>
      <c r="J100" s="32">
        <v>0.18541666666666667</v>
      </c>
      <c r="K100" s="30"/>
      <c r="L100" s="30" t="s">
        <v>108</v>
      </c>
      <c r="M100" s="30" t="s">
        <v>243</v>
      </c>
      <c r="N100" s="30">
        <v>7917757</v>
      </c>
      <c r="O100" s="30" t="s">
        <v>211</v>
      </c>
      <c r="P100" s="30" t="s">
        <v>1347</v>
      </c>
      <c r="Q100" s="30">
        <v>0</v>
      </c>
      <c r="R100" s="30" t="s">
        <v>1293</v>
      </c>
      <c r="S100" s="30"/>
      <c r="T100" s="30"/>
      <c r="U100" s="30">
        <v>20031</v>
      </c>
      <c r="V100" s="30">
        <v>20031</v>
      </c>
      <c r="W100" s="30" t="s">
        <v>1127</v>
      </c>
      <c r="X100" s="30" t="s">
        <v>247</v>
      </c>
      <c r="Y100" s="30" t="s">
        <v>247</v>
      </c>
    </row>
    <row r="101" spans="1:25" x14ac:dyDescent="0.25">
      <c r="A101" s="30">
        <v>365977</v>
      </c>
      <c r="B101" s="30" t="s">
        <v>103</v>
      </c>
      <c r="C101" s="30" t="s">
        <v>1348</v>
      </c>
      <c r="D101" s="30" t="s">
        <v>1349</v>
      </c>
      <c r="E101" s="30">
        <v>266</v>
      </c>
      <c r="F101" s="30">
        <v>90090</v>
      </c>
      <c r="G101" s="30" t="s">
        <v>1201</v>
      </c>
      <c r="H101" s="32">
        <v>0.77083333333333337</v>
      </c>
      <c r="I101" s="30" t="s">
        <v>1219</v>
      </c>
      <c r="J101" s="32">
        <v>0.70347222222222217</v>
      </c>
      <c r="K101" s="30"/>
      <c r="L101" s="30" t="s">
        <v>108</v>
      </c>
      <c r="M101" s="30" t="s">
        <v>349</v>
      </c>
      <c r="N101" s="30">
        <v>9228344</v>
      </c>
      <c r="O101" s="30" t="s">
        <v>350</v>
      </c>
      <c r="P101" s="30" t="s">
        <v>1350</v>
      </c>
      <c r="Q101" s="30">
        <v>0</v>
      </c>
      <c r="R101" s="30" t="s">
        <v>950</v>
      </c>
      <c r="S101" s="30"/>
      <c r="T101" s="30" t="s">
        <v>357</v>
      </c>
      <c r="U101" s="30">
        <v>24729</v>
      </c>
      <c r="V101" s="30">
        <v>24729</v>
      </c>
      <c r="W101" s="30" t="s">
        <v>1351</v>
      </c>
      <c r="X101" s="30" t="s">
        <v>1191</v>
      </c>
      <c r="Y101" s="30" t="s">
        <v>206</v>
      </c>
    </row>
    <row r="102" spans="1:25" x14ac:dyDescent="0.25">
      <c r="A102" s="30">
        <v>365984</v>
      </c>
      <c r="B102" s="30" t="s">
        <v>91</v>
      </c>
      <c r="C102" s="30" t="s">
        <v>171</v>
      </c>
      <c r="D102" s="30" t="s">
        <v>172</v>
      </c>
      <c r="E102" s="30">
        <v>56</v>
      </c>
      <c r="F102" s="30">
        <v>1083</v>
      </c>
      <c r="G102" s="30" t="s">
        <v>1201</v>
      </c>
      <c r="H102" s="32">
        <v>0.82986111111111116</v>
      </c>
      <c r="I102" s="30" t="s">
        <v>1219</v>
      </c>
      <c r="J102" s="32">
        <v>0.25</v>
      </c>
      <c r="K102" s="30"/>
      <c r="L102" s="30" t="s">
        <v>108</v>
      </c>
      <c r="M102" s="30" t="s">
        <v>174</v>
      </c>
      <c r="N102" s="30">
        <v>9184524</v>
      </c>
      <c r="O102" s="30" t="s">
        <v>96</v>
      </c>
      <c r="P102" s="30" t="s">
        <v>1352</v>
      </c>
      <c r="Q102" s="30">
        <v>0</v>
      </c>
      <c r="R102" s="30" t="s">
        <v>1353</v>
      </c>
      <c r="S102" s="30"/>
      <c r="T102" s="30"/>
      <c r="U102" s="30" t="s">
        <v>1354</v>
      </c>
      <c r="V102" s="30" t="s">
        <v>1354</v>
      </c>
      <c r="W102" s="30" t="s">
        <v>179</v>
      </c>
      <c r="X102" s="30" t="s">
        <v>122</v>
      </c>
      <c r="Y102" s="30" t="s">
        <v>122</v>
      </c>
    </row>
    <row r="103" spans="1:25" x14ac:dyDescent="0.25">
      <c r="A103" s="30">
        <v>365717</v>
      </c>
      <c r="B103" s="30" t="s">
        <v>77</v>
      </c>
      <c r="C103" s="30" t="s">
        <v>1355</v>
      </c>
      <c r="D103" s="30" t="s">
        <v>1356</v>
      </c>
      <c r="E103" s="30">
        <v>147</v>
      </c>
      <c r="F103" s="30">
        <v>9940</v>
      </c>
      <c r="G103" s="30" t="s">
        <v>1201</v>
      </c>
      <c r="H103" s="32">
        <v>0.85069444444444453</v>
      </c>
      <c r="I103" s="30" t="s">
        <v>1219</v>
      </c>
      <c r="J103" s="32">
        <v>0.39583333333333331</v>
      </c>
      <c r="K103" s="30"/>
      <c r="L103" s="30" t="s">
        <v>108</v>
      </c>
      <c r="M103" s="30" t="s">
        <v>174</v>
      </c>
      <c r="N103" s="30">
        <v>9364356</v>
      </c>
      <c r="O103" s="30" t="s">
        <v>164</v>
      </c>
      <c r="P103" s="30" t="s">
        <v>1357</v>
      </c>
      <c r="Q103" s="30">
        <v>0</v>
      </c>
      <c r="R103" s="30" t="s">
        <v>1358</v>
      </c>
      <c r="S103" s="30"/>
      <c r="T103" s="30"/>
      <c r="U103" s="30" t="s">
        <v>1359</v>
      </c>
      <c r="V103" s="30" t="s">
        <v>1359</v>
      </c>
      <c r="W103" s="30" t="s">
        <v>168</v>
      </c>
      <c r="X103" s="30" t="s">
        <v>205</v>
      </c>
      <c r="Y103" s="30" t="s">
        <v>1076</v>
      </c>
    </row>
    <row r="104" spans="1:25" x14ac:dyDescent="0.25">
      <c r="A104" s="30">
        <v>366293</v>
      </c>
      <c r="B104" s="30" t="s">
        <v>259</v>
      </c>
      <c r="C104" s="30" t="s">
        <v>284</v>
      </c>
      <c r="D104" s="30" t="s">
        <v>285</v>
      </c>
      <c r="E104" s="30">
        <v>126</v>
      </c>
      <c r="F104" s="30">
        <v>6688</v>
      </c>
      <c r="G104" s="30" t="s">
        <v>1201</v>
      </c>
      <c r="H104" s="32">
        <v>0.85763888888888884</v>
      </c>
      <c r="I104" s="30" t="s">
        <v>1360</v>
      </c>
      <c r="J104" s="32">
        <v>0.28333333333333333</v>
      </c>
      <c r="K104" s="30"/>
      <c r="L104" s="30" t="s">
        <v>108</v>
      </c>
      <c r="M104" s="30" t="s">
        <v>262</v>
      </c>
      <c r="N104" s="30">
        <v>9229013</v>
      </c>
      <c r="O104" s="30" t="s">
        <v>263</v>
      </c>
      <c r="P104" s="30" t="s">
        <v>1361</v>
      </c>
      <c r="Q104" s="30">
        <v>0</v>
      </c>
      <c r="R104" s="30" t="s">
        <v>319</v>
      </c>
      <c r="S104" s="30"/>
      <c r="T104" s="30"/>
      <c r="U104" s="30">
        <v>163</v>
      </c>
      <c r="V104" s="30">
        <v>163</v>
      </c>
      <c r="W104" s="30" t="s">
        <v>289</v>
      </c>
      <c r="X104" s="30" t="s">
        <v>933</v>
      </c>
      <c r="Y104" s="30" t="s">
        <v>1362</v>
      </c>
    </row>
    <row r="105" spans="1:25" x14ac:dyDescent="0.25">
      <c r="A105" s="30">
        <v>303911</v>
      </c>
      <c r="B105" s="30" t="s">
        <v>103</v>
      </c>
      <c r="C105" s="30" t="s">
        <v>1194</v>
      </c>
      <c r="D105" s="30" t="s">
        <v>1195</v>
      </c>
      <c r="E105" s="30">
        <v>224</v>
      </c>
      <c r="F105" s="30">
        <v>70538</v>
      </c>
      <c r="G105" s="30" t="s">
        <v>1219</v>
      </c>
      <c r="H105" s="32">
        <v>0.30416666666666664</v>
      </c>
      <c r="I105" s="30" t="s">
        <v>1219</v>
      </c>
      <c r="J105" s="32">
        <v>0.71111111111111114</v>
      </c>
      <c r="K105" s="30"/>
      <c r="L105" s="30" t="s">
        <v>108</v>
      </c>
      <c r="M105" s="30" t="s">
        <v>109</v>
      </c>
      <c r="N105" s="30">
        <v>9041253</v>
      </c>
      <c r="O105" s="30" t="s">
        <v>673</v>
      </c>
      <c r="P105" s="30" t="s">
        <v>1363</v>
      </c>
      <c r="Q105" s="30">
        <v>0</v>
      </c>
      <c r="R105" s="30" t="s">
        <v>950</v>
      </c>
      <c r="S105" s="30"/>
      <c r="T105" s="30"/>
      <c r="U105" s="30" t="s">
        <v>1364</v>
      </c>
      <c r="V105" s="30" t="s">
        <v>1364</v>
      </c>
      <c r="W105" s="30" t="s">
        <v>1198</v>
      </c>
      <c r="X105" s="30" t="s">
        <v>295</v>
      </c>
      <c r="Y105" s="30" t="s">
        <v>206</v>
      </c>
    </row>
    <row r="106" spans="1:25" x14ac:dyDescent="0.25">
      <c r="A106" s="30">
        <v>366094</v>
      </c>
      <c r="B106" s="30" t="s">
        <v>91</v>
      </c>
      <c r="C106" s="30" t="s">
        <v>276</v>
      </c>
      <c r="D106" s="30" t="s">
        <v>277</v>
      </c>
      <c r="E106" s="30">
        <v>69</v>
      </c>
      <c r="F106" s="30">
        <v>764</v>
      </c>
      <c r="G106" s="30" t="s">
        <v>1219</v>
      </c>
      <c r="H106" s="32">
        <v>0.33333333333333331</v>
      </c>
      <c r="I106" s="30" t="s">
        <v>1219</v>
      </c>
      <c r="J106" s="32">
        <v>0.81388888888888899</v>
      </c>
      <c r="K106" s="30"/>
      <c r="L106" s="30" t="s">
        <v>108</v>
      </c>
      <c r="M106" s="30" t="s">
        <v>279</v>
      </c>
      <c r="N106" s="30">
        <v>7030523</v>
      </c>
      <c r="O106" s="30" t="s">
        <v>96</v>
      </c>
      <c r="P106" s="30" t="s">
        <v>1365</v>
      </c>
      <c r="Q106" s="30">
        <v>0</v>
      </c>
      <c r="R106" s="30" t="s">
        <v>1366</v>
      </c>
      <c r="S106" s="30"/>
      <c r="T106" s="30"/>
      <c r="U106" s="30">
        <v>20021</v>
      </c>
      <c r="V106" s="30">
        <v>20021</v>
      </c>
      <c r="W106" s="30" t="s">
        <v>281</v>
      </c>
      <c r="X106" s="30" t="s">
        <v>494</v>
      </c>
      <c r="Y106" s="30" t="s">
        <v>283</v>
      </c>
    </row>
    <row r="107" spans="1:25" x14ac:dyDescent="0.25">
      <c r="A107" s="30">
        <v>366541</v>
      </c>
      <c r="B107" s="30" t="s">
        <v>225</v>
      </c>
      <c r="C107" s="30" t="s">
        <v>941</v>
      </c>
      <c r="D107" s="30" t="s">
        <v>942</v>
      </c>
      <c r="E107" s="30">
        <v>29</v>
      </c>
      <c r="F107" s="30">
        <v>202</v>
      </c>
      <c r="G107" s="30" t="s">
        <v>1219</v>
      </c>
      <c r="H107" s="32">
        <v>0.33611111111111108</v>
      </c>
      <c r="I107" s="30" t="s">
        <v>1219</v>
      </c>
      <c r="J107" s="32">
        <v>0.66666666666666663</v>
      </c>
      <c r="K107" s="30"/>
      <c r="L107" s="30" t="s">
        <v>108</v>
      </c>
      <c r="M107" s="30" t="s">
        <v>330</v>
      </c>
      <c r="N107" s="30">
        <v>8977443</v>
      </c>
      <c r="O107" s="30" t="s">
        <v>211</v>
      </c>
      <c r="P107" s="30" t="s">
        <v>1367</v>
      </c>
      <c r="Q107" s="30">
        <v>2.74</v>
      </c>
      <c r="R107" s="30" t="s">
        <v>213</v>
      </c>
      <c r="S107" s="30"/>
      <c r="T107" s="30"/>
      <c r="U107" s="30"/>
      <c r="V107" s="30"/>
      <c r="W107" s="30" t="s">
        <v>945</v>
      </c>
      <c r="X107" s="30" t="s">
        <v>206</v>
      </c>
      <c r="Y107" s="30" t="s">
        <v>122</v>
      </c>
    </row>
    <row r="108" spans="1:25" x14ac:dyDescent="0.25">
      <c r="A108" s="30">
        <v>366796</v>
      </c>
      <c r="B108" s="30" t="s">
        <v>483</v>
      </c>
      <c r="C108" s="30" t="s">
        <v>1368</v>
      </c>
      <c r="D108" s="30" t="s">
        <v>1369</v>
      </c>
      <c r="E108" s="30">
        <v>10</v>
      </c>
      <c r="F108" s="30">
        <v>26</v>
      </c>
      <c r="G108" s="30" t="s">
        <v>1219</v>
      </c>
      <c r="H108" s="32">
        <v>0.58333333333333337</v>
      </c>
      <c r="I108" s="30" t="s">
        <v>1360</v>
      </c>
      <c r="J108" s="32">
        <v>0.66666666666666663</v>
      </c>
      <c r="K108" s="30"/>
      <c r="L108" s="30" t="s">
        <v>108</v>
      </c>
      <c r="M108" s="30" t="s">
        <v>330</v>
      </c>
      <c r="N108" s="30" t="s">
        <v>1370</v>
      </c>
      <c r="O108" s="30" t="s">
        <v>252</v>
      </c>
      <c r="P108" s="30" t="s">
        <v>1371</v>
      </c>
      <c r="Q108" s="30">
        <v>1.83</v>
      </c>
      <c r="R108" s="30" t="s">
        <v>332</v>
      </c>
      <c r="S108" s="30"/>
      <c r="T108" s="30"/>
      <c r="U108" s="30"/>
      <c r="V108" s="30"/>
      <c r="W108" s="30"/>
      <c r="X108" s="30" t="s">
        <v>405</v>
      </c>
      <c r="Y108" s="30" t="s">
        <v>405</v>
      </c>
    </row>
    <row r="109" spans="1:25" x14ac:dyDescent="0.25">
      <c r="A109" s="30">
        <v>366431</v>
      </c>
      <c r="B109" s="30" t="s">
        <v>91</v>
      </c>
      <c r="C109" s="30" t="s">
        <v>92</v>
      </c>
      <c r="D109" s="30" t="s">
        <v>93</v>
      </c>
      <c r="E109" s="30">
        <v>108</v>
      </c>
      <c r="F109" s="30">
        <v>5873</v>
      </c>
      <c r="G109" s="30" t="s">
        <v>1372</v>
      </c>
      <c r="H109" s="32">
        <v>2.7777777777777779E-3</v>
      </c>
      <c r="I109" s="30" t="s">
        <v>1372</v>
      </c>
      <c r="J109" s="32">
        <v>0.21527777777777779</v>
      </c>
      <c r="K109" s="30"/>
      <c r="L109" s="30" t="s">
        <v>108</v>
      </c>
      <c r="M109" s="30" t="s">
        <v>95</v>
      </c>
      <c r="N109" s="30">
        <v>9002647</v>
      </c>
      <c r="O109" s="30" t="s">
        <v>96</v>
      </c>
      <c r="P109" s="30" t="s">
        <v>1373</v>
      </c>
      <c r="Q109" s="30">
        <v>0</v>
      </c>
      <c r="R109" s="30" t="s">
        <v>1374</v>
      </c>
      <c r="S109" s="30"/>
      <c r="T109" s="30"/>
      <c r="U109" s="30" t="s">
        <v>1289</v>
      </c>
      <c r="V109" s="30" t="s">
        <v>1289</v>
      </c>
      <c r="W109" s="30" t="s">
        <v>100</v>
      </c>
      <c r="X109" s="30" t="s">
        <v>519</v>
      </c>
      <c r="Y109" s="30" t="s">
        <v>560</v>
      </c>
    </row>
    <row r="110" spans="1:25" x14ac:dyDescent="0.25">
      <c r="A110" s="30">
        <v>303914</v>
      </c>
      <c r="B110" s="30" t="s">
        <v>103</v>
      </c>
      <c r="C110" s="30" t="s">
        <v>968</v>
      </c>
      <c r="D110" s="30" t="s">
        <v>969</v>
      </c>
      <c r="E110" s="30">
        <v>289</v>
      </c>
      <c r="F110" s="30">
        <v>115055</v>
      </c>
      <c r="G110" s="30" t="s">
        <v>1372</v>
      </c>
      <c r="H110" s="32">
        <v>0.2638888888888889</v>
      </c>
      <c r="I110" s="30" t="s">
        <v>1372</v>
      </c>
      <c r="J110" s="32">
        <v>0.83750000000000002</v>
      </c>
      <c r="K110" s="30"/>
      <c r="L110" s="30" t="s">
        <v>108</v>
      </c>
      <c r="M110" s="30" t="s">
        <v>970</v>
      </c>
      <c r="N110" s="30">
        <v>9424883</v>
      </c>
      <c r="O110" s="30" t="s">
        <v>673</v>
      </c>
      <c r="P110" s="30" t="s">
        <v>1375</v>
      </c>
      <c r="Q110" s="30">
        <v>0</v>
      </c>
      <c r="R110" s="30" t="s">
        <v>950</v>
      </c>
      <c r="S110" s="30"/>
      <c r="T110" s="30"/>
      <c r="U110" s="30" t="s">
        <v>1376</v>
      </c>
      <c r="V110" s="30" t="s">
        <v>1376</v>
      </c>
      <c r="W110" s="30" t="s">
        <v>974</v>
      </c>
      <c r="X110" s="30" t="s">
        <v>462</v>
      </c>
      <c r="Y110" s="30" t="s">
        <v>122</v>
      </c>
    </row>
    <row r="111" spans="1:25" x14ac:dyDescent="0.25">
      <c r="A111" s="30">
        <v>304486</v>
      </c>
      <c r="B111" s="30" t="s">
        <v>103</v>
      </c>
      <c r="C111" s="30" t="s">
        <v>946</v>
      </c>
      <c r="D111" s="30" t="s">
        <v>947</v>
      </c>
      <c r="E111" s="30">
        <v>330</v>
      </c>
      <c r="F111" s="30">
        <v>145281</v>
      </c>
      <c r="G111" s="30" t="s">
        <v>1372</v>
      </c>
      <c r="H111" s="32">
        <v>0.27777777777777779</v>
      </c>
      <c r="I111" s="30" t="s">
        <v>1372</v>
      </c>
      <c r="J111" s="32">
        <v>0.73888888888888893</v>
      </c>
      <c r="K111" s="30"/>
      <c r="L111" s="30" t="s">
        <v>108</v>
      </c>
      <c r="M111" s="30" t="s">
        <v>948</v>
      </c>
      <c r="N111" s="30">
        <v>8024026</v>
      </c>
      <c r="O111" s="30" t="s">
        <v>616</v>
      </c>
      <c r="P111" s="30" t="s">
        <v>1377</v>
      </c>
      <c r="Q111" s="30">
        <v>0</v>
      </c>
      <c r="R111" s="30" t="s">
        <v>950</v>
      </c>
      <c r="S111" s="30"/>
      <c r="T111" s="30"/>
      <c r="U111" s="30" t="s">
        <v>1378</v>
      </c>
      <c r="V111" s="30" t="s">
        <v>1378</v>
      </c>
      <c r="W111" s="30" t="s">
        <v>952</v>
      </c>
      <c r="X111" s="30" t="s">
        <v>295</v>
      </c>
      <c r="Y111" s="30" t="s">
        <v>1379</v>
      </c>
    </row>
    <row r="112" spans="1:25" x14ac:dyDescent="0.25">
      <c r="A112" s="30">
        <v>277387</v>
      </c>
      <c r="B112" s="30" t="s">
        <v>103</v>
      </c>
      <c r="C112" s="30" t="s">
        <v>1380</v>
      </c>
      <c r="D112" s="30" t="s">
        <v>1381</v>
      </c>
      <c r="E112" s="30">
        <v>333</v>
      </c>
      <c r="F112" s="30">
        <v>139072</v>
      </c>
      <c r="G112" s="30" t="s">
        <v>1372</v>
      </c>
      <c r="H112" s="32">
        <v>0.2951388888888889</v>
      </c>
      <c r="I112" s="30" t="s">
        <v>1372</v>
      </c>
      <c r="J112" s="32">
        <v>0.81944444444444453</v>
      </c>
      <c r="K112" s="30"/>
      <c r="L112" s="30" t="s">
        <v>108</v>
      </c>
      <c r="M112" s="30" t="s">
        <v>1382</v>
      </c>
      <c r="N112" s="30">
        <v>9595321</v>
      </c>
      <c r="O112" s="30" t="s">
        <v>350</v>
      </c>
      <c r="P112" s="30" t="s">
        <v>1383</v>
      </c>
      <c r="Q112" s="30">
        <v>15.05</v>
      </c>
      <c r="R112" s="30" t="s">
        <v>950</v>
      </c>
      <c r="S112" s="30"/>
      <c r="T112" s="30"/>
      <c r="U112" s="30" t="s">
        <v>1384</v>
      </c>
      <c r="V112" s="30" t="s">
        <v>1384</v>
      </c>
      <c r="W112" s="30" t="s">
        <v>1385</v>
      </c>
      <c r="X112" s="30" t="s">
        <v>1386</v>
      </c>
      <c r="Y112" s="30" t="s">
        <v>995</v>
      </c>
    </row>
    <row r="113" spans="1:25" x14ac:dyDescent="0.25">
      <c r="A113" s="30">
        <v>302614</v>
      </c>
      <c r="B113" s="30" t="s">
        <v>103</v>
      </c>
      <c r="C113" s="30" t="s">
        <v>962</v>
      </c>
      <c r="D113" s="30" t="s">
        <v>963</v>
      </c>
      <c r="E113" s="30">
        <v>362</v>
      </c>
      <c r="F113" s="30">
        <v>226963</v>
      </c>
      <c r="G113" s="30" t="s">
        <v>1372</v>
      </c>
      <c r="H113" s="32">
        <v>0.37013888888888885</v>
      </c>
      <c r="I113" s="30" t="s">
        <v>1372</v>
      </c>
      <c r="J113" s="32">
        <v>0.77638888888888891</v>
      </c>
      <c r="K113" s="30"/>
      <c r="L113" s="30" t="s">
        <v>108</v>
      </c>
      <c r="M113" s="30" t="s">
        <v>349</v>
      </c>
      <c r="N113" s="30">
        <v>9682875</v>
      </c>
      <c r="O113" s="30" t="s">
        <v>609</v>
      </c>
      <c r="P113" s="30" t="s">
        <v>1387</v>
      </c>
      <c r="Q113" s="30">
        <v>0</v>
      </c>
      <c r="R113" s="30" t="s">
        <v>950</v>
      </c>
      <c r="S113" s="30"/>
      <c r="T113" s="30"/>
      <c r="U113" s="30">
        <v>34208</v>
      </c>
      <c r="V113" s="30">
        <v>34208</v>
      </c>
      <c r="W113" s="30" t="s">
        <v>965</v>
      </c>
      <c r="X113" s="30" t="s">
        <v>966</v>
      </c>
      <c r="Y113" s="30" t="s">
        <v>1362</v>
      </c>
    </row>
    <row r="114" spans="1:25" x14ac:dyDescent="0.25">
      <c r="A114" s="30">
        <v>303915</v>
      </c>
      <c r="B114" s="30" t="s">
        <v>103</v>
      </c>
      <c r="C114" s="30" t="s">
        <v>989</v>
      </c>
      <c r="D114" s="30" t="s">
        <v>990</v>
      </c>
      <c r="E114" s="30">
        <v>290</v>
      </c>
      <c r="F114" s="30">
        <v>113307</v>
      </c>
      <c r="G114" s="30" t="s">
        <v>1372</v>
      </c>
      <c r="H114" s="32">
        <v>0.53125</v>
      </c>
      <c r="I114" s="30" t="s">
        <v>1372</v>
      </c>
      <c r="J114" s="32">
        <v>0.86875000000000002</v>
      </c>
      <c r="K114" s="30"/>
      <c r="L114" s="30" t="s">
        <v>108</v>
      </c>
      <c r="M114" s="30" t="s">
        <v>991</v>
      </c>
      <c r="N114" s="30">
        <v>9479852</v>
      </c>
      <c r="O114" s="30" t="s">
        <v>355</v>
      </c>
      <c r="P114" s="30" t="s">
        <v>1388</v>
      </c>
      <c r="Q114" s="30">
        <v>0</v>
      </c>
      <c r="R114" s="30" t="s">
        <v>950</v>
      </c>
      <c r="S114" s="30"/>
      <c r="T114" s="30"/>
      <c r="U114" s="30" t="s">
        <v>1389</v>
      </c>
      <c r="V114" s="30" t="s">
        <v>1389</v>
      </c>
      <c r="W114" s="30"/>
      <c r="X114" s="30" t="s">
        <v>1390</v>
      </c>
      <c r="Y114" s="30" t="s">
        <v>995</v>
      </c>
    </row>
    <row r="115" spans="1:25" x14ac:dyDescent="0.25">
      <c r="A115" s="30">
        <v>366008</v>
      </c>
      <c r="B115" s="30" t="s">
        <v>399</v>
      </c>
      <c r="C115" s="30" t="s">
        <v>1391</v>
      </c>
      <c r="D115" s="30" t="s">
        <v>1392</v>
      </c>
      <c r="E115" s="30">
        <v>95</v>
      </c>
      <c r="F115" s="30">
        <v>4073</v>
      </c>
      <c r="G115" s="30" t="s">
        <v>1372</v>
      </c>
      <c r="H115" s="32">
        <v>0.81319444444444444</v>
      </c>
      <c r="I115" s="30" t="s">
        <v>1360</v>
      </c>
      <c r="J115" s="32">
        <v>0.37777777777777777</v>
      </c>
      <c r="K115" s="30"/>
      <c r="L115" s="30" t="s">
        <v>108</v>
      </c>
      <c r="M115" s="30" t="s">
        <v>402</v>
      </c>
      <c r="N115" s="30">
        <v>9397494</v>
      </c>
      <c r="O115" s="30" t="s">
        <v>164</v>
      </c>
      <c r="P115" s="30" t="s">
        <v>1393</v>
      </c>
      <c r="Q115" s="30">
        <v>0</v>
      </c>
      <c r="R115" s="30" t="s">
        <v>166</v>
      </c>
      <c r="S115" s="30"/>
      <c r="T115" s="30"/>
      <c r="U115" s="30">
        <v>58</v>
      </c>
      <c r="V115" s="30">
        <v>58</v>
      </c>
      <c r="W115" s="30" t="s">
        <v>1394</v>
      </c>
      <c r="X115" s="30" t="s">
        <v>1395</v>
      </c>
      <c r="Y115" s="30" t="s">
        <v>405</v>
      </c>
    </row>
    <row r="116" spans="1:25" x14ac:dyDescent="0.25">
      <c r="A116" s="30">
        <v>366449</v>
      </c>
      <c r="B116" s="30" t="s">
        <v>91</v>
      </c>
      <c r="C116" s="30" t="s">
        <v>276</v>
      </c>
      <c r="D116" s="30" t="s">
        <v>277</v>
      </c>
      <c r="E116" s="30">
        <v>69</v>
      </c>
      <c r="F116" s="30">
        <v>764</v>
      </c>
      <c r="G116" s="30" t="s">
        <v>1372</v>
      </c>
      <c r="H116" s="32">
        <v>0.87986111111111109</v>
      </c>
      <c r="I116" s="30" t="s">
        <v>1360</v>
      </c>
      <c r="J116" s="32">
        <v>0.16944444444444443</v>
      </c>
      <c r="K116" s="30"/>
      <c r="L116" s="30" t="s">
        <v>108</v>
      </c>
      <c r="M116" s="30" t="s">
        <v>279</v>
      </c>
      <c r="N116" s="30">
        <v>7030523</v>
      </c>
      <c r="O116" s="30" t="s">
        <v>96</v>
      </c>
      <c r="P116" s="30" t="s">
        <v>1396</v>
      </c>
      <c r="Q116" s="30">
        <v>0</v>
      </c>
      <c r="R116" s="30" t="s">
        <v>1397</v>
      </c>
      <c r="S116" s="30"/>
      <c r="T116" s="30"/>
      <c r="U116" s="30">
        <v>20031</v>
      </c>
      <c r="V116" s="30">
        <v>20031</v>
      </c>
      <c r="W116" s="30" t="s">
        <v>281</v>
      </c>
      <c r="X116" s="30" t="s">
        <v>1398</v>
      </c>
      <c r="Y116" s="30" t="s">
        <v>304</v>
      </c>
    </row>
    <row r="117" spans="1:25" x14ac:dyDescent="0.25">
      <c r="A117" s="30">
        <v>366758</v>
      </c>
      <c r="B117" s="30" t="s">
        <v>137</v>
      </c>
      <c r="C117" s="30" t="s">
        <v>449</v>
      </c>
      <c r="D117" s="30" t="s">
        <v>450</v>
      </c>
      <c r="E117" s="30">
        <v>26</v>
      </c>
      <c r="F117" s="30">
        <v>284</v>
      </c>
      <c r="G117" s="30" t="s">
        <v>1372</v>
      </c>
      <c r="H117" s="32">
        <v>0.94791666666666663</v>
      </c>
      <c r="I117" s="30" t="s">
        <v>1360</v>
      </c>
      <c r="J117" s="32">
        <v>0.84027777777777779</v>
      </c>
      <c r="K117" s="30"/>
      <c r="L117" s="30" t="s">
        <v>108</v>
      </c>
      <c r="M117" s="30" t="s">
        <v>920</v>
      </c>
      <c r="N117" s="30"/>
      <c r="O117" s="30" t="s">
        <v>252</v>
      </c>
      <c r="P117" s="30" t="s">
        <v>1399</v>
      </c>
      <c r="Q117" s="30">
        <v>0</v>
      </c>
      <c r="R117" s="30" t="s">
        <v>418</v>
      </c>
      <c r="S117" s="30"/>
      <c r="T117" s="30"/>
      <c r="U117" s="30"/>
      <c r="V117" s="30"/>
      <c r="W117" s="30" t="s">
        <v>452</v>
      </c>
      <c r="X117" s="30" t="s">
        <v>117</v>
      </c>
      <c r="Y117" s="30" t="s">
        <v>117</v>
      </c>
    </row>
    <row r="118" spans="1:25" x14ac:dyDescent="0.25">
      <c r="A118" s="30">
        <v>366759</v>
      </c>
      <c r="B118" s="30" t="s">
        <v>145</v>
      </c>
      <c r="C118" s="30" t="s">
        <v>370</v>
      </c>
      <c r="D118" s="30" t="s">
        <v>371</v>
      </c>
      <c r="E118" s="30">
        <v>84</v>
      </c>
      <c r="F118" s="30">
        <v>2655</v>
      </c>
      <c r="G118" s="30" t="s">
        <v>1372</v>
      </c>
      <c r="H118" s="32">
        <v>0.94791666666666663</v>
      </c>
      <c r="I118" s="30" t="s">
        <v>1360</v>
      </c>
      <c r="J118" s="32">
        <v>0.84027777777777779</v>
      </c>
      <c r="K118" s="30"/>
      <c r="L118" s="30" t="s">
        <v>108</v>
      </c>
      <c r="M118" s="30" t="s">
        <v>920</v>
      </c>
      <c r="N118" s="30"/>
      <c r="O118" s="30" t="s">
        <v>252</v>
      </c>
      <c r="P118" s="30" t="s">
        <v>1400</v>
      </c>
      <c r="Q118" s="30">
        <v>0</v>
      </c>
      <c r="R118" s="30" t="s">
        <v>1105</v>
      </c>
      <c r="S118" s="30"/>
      <c r="T118" s="30"/>
      <c r="U118" s="30"/>
      <c r="V118" s="30"/>
      <c r="W118" s="30" t="s">
        <v>374</v>
      </c>
      <c r="X118" s="30" t="s">
        <v>117</v>
      </c>
      <c r="Y118" s="30" t="s">
        <v>117</v>
      </c>
    </row>
    <row r="119" spans="1:25" x14ac:dyDescent="0.25">
      <c r="A119" s="30">
        <v>302615</v>
      </c>
      <c r="B119" s="30" t="s">
        <v>103</v>
      </c>
      <c r="C119" s="30" t="s">
        <v>1003</v>
      </c>
      <c r="D119" s="30" t="s">
        <v>1004</v>
      </c>
      <c r="E119" s="30">
        <v>306</v>
      </c>
      <c r="F119" s="30">
        <v>130818</v>
      </c>
      <c r="G119" s="30" t="s">
        <v>1360</v>
      </c>
      <c r="H119" s="32">
        <v>0.27499999999999997</v>
      </c>
      <c r="I119" s="30" t="s">
        <v>1360</v>
      </c>
      <c r="J119" s="32">
        <v>0.70347222222222217</v>
      </c>
      <c r="K119" s="30"/>
      <c r="L119" s="30" t="s">
        <v>108</v>
      </c>
      <c r="M119" s="30" t="s">
        <v>1005</v>
      </c>
      <c r="N119" s="30">
        <v>9812705</v>
      </c>
      <c r="O119" s="30" t="s">
        <v>673</v>
      </c>
      <c r="P119" s="30" t="s">
        <v>1401</v>
      </c>
      <c r="Q119" s="30">
        <v>0</v>
      </c>
      <c r="R119" s="30" t="s">
        <v>950</v>
      </c>
      <c r="S119" s="30"/>
      <c r="T119" s="30"/>
      <c r="U119" s="30">
        <v>67052</v>
      </c>
      <c r="V119" s="30">
        <v>67052</v>
      </c>
      <c r="W119" s="30" t="s">
        <v>1007</v>
      </c>
      <c r="X119" s="30" t="s">
        <v>122</v>
      </c>
      <c r="Y119" s="30" t="s">
        <v>1191</v>
      </c>
    </row>
    <row r="120" spans="1:25" x14ac:dyDescent="0.25">
      <c r="A120" s="30">
        <v>302618</v>
      </c>
      <c r="B120" s="30" t="s">
        <v>103</v>
      </c>
      <c r="C120" s="30" t="s">
        <v>613</v>
      </c>
      <c r="D120" s="30" t="s">
        <v>614</v>
      </c>
      <c r="E120" s="30">
        <v>278</v>
      </c>
      <c r="F120" s="30">
        <v>78717</v>
      </c>
      <c r="G120" s="30" t="s">
        <v>1360</v>
      </c>
      <c r="H120" s="32">
        <v>0.3</v>
      </c>
      <c r="I120" s="30" t="s">
        <v>1360</v>
      </c>
      <c r="J120" s="32">
        <v>0.71527777777777779</v>
      </c>
      <c r="K120" s="30"/>
      <c r="L120" s="30" t="s">
        <v>108</v>
      </c>
      <c r="M120" s="30" t="s">
        <v>349</v>
      </c>
      <c r="N120" s="30">
        <v>9116876</v>
      </c>
      <c r="O120" s="30" t="s">
        <v>350</v>
      </c>
      <c r="P120" s="30" t="s">
        <v>1402</v>
      </c>
      <c r="Q120" s="30">
        <v>0</v>
      </c>
      <c r="R120" s="30" t="s">
        <v>950</v>
      </c>
      <c r="S120" s="30"/>
      <c r="T120" s="30" t="s">
        <v>357</v>
      </c>
      <c r="U120" s="30">
        <v>17124</v>
      </c>
      <c r="V120" s="30">
        <v>17124</v>
      </c>
      <c r="W120" s="30" t="s">
        <v>619</v>
      </c>
      <c r="X120" s="30" t="s">
        <v>405</v>
      </c>
      <c r="Y120" s="30" t="s">
        <v>295</v>
      </c>
    </row>
    <row r="121" spans="1:25" x14ac:dyDescent="0.25">
      <c r="A121" s="30">
        <v>366809</v>
      </c>
      <c r="B121" s="30" t="s">
        <v>91</v>
      </c>
      <c r="C121" s="30" t="s">
        <v>320</v>
      </c>
      <c r="D121" s="30" t="s">
        <v>321</v>
      </c>
      <c r="E121" s="30">
        <v>42</v>
      </c>
      <c r="F121" s="30">
        <v>380</v>
      </c>
      <c r="G121" s="30" t="s">
        <v>1360</v>
      </c>
      <c r="H121" s="32">
        <v>0.30208333333333331</v>
      </c>
      <c r="I121" s="30" t="s">
        <v>1360</v>
      </c>
      <c r="J121" s="32">
        <v>0.80902777777777779</v>
      </c>
      <c r="K121" s="30"/>
      <c r="L121" s="30" t="s">
        <v>108</v>
      </c>
      <c r="M121" s="30" t="s">
        <v>323</v>
      </c>
      <c r="N121" s="30">
        <v>7321960</v>
      </c>
      <c r="O121" s="30" t="s">
        <v>211</v>
      </c>
      <c r="P121" s="30" t="s">
        <v>1403</v>
      </c>
      <c r="Q121" s="30">
        <v>0</v>
      </c>
      <c r="R121" s="30" t="s">
        <v>176</v>
      </c>
      <c r="S121" s="30"/>
      <c r="T121" s="30"/>
      <c r="U121" s="30"/>
      <c r="V121" s="30"/>
      <c r="W121" s="30" t="s">
        <v>326</v>
      </c>
      <c r="X121" s="30" t="s">
        <v>188</v>
      </c>
      <c r="Y121" s="30" t="s">
        <v>122</v>
      </c>
    </row>
    <row r="122" spans="1:25" x14ac:dyDescent="0.25">
      <c r="A122" s="30">
        <v>365960</v>
      </c>
      <c r="B122" s="30" t="s">
        <v>259</v>
      </c>
      <c r="C122" s="30" t="s">
        <v>1404</v>
      </c>
      <c r="D122" s="30" t="s">
        <v>1405</v>
      </c>
      <c r="E122" s="30">
        <v>99</v>
      </c>
      <c r="F122" s="30">
        <v>4779</v>
      </c>
      <c r="G122" s="30" t="s">
        <v>1360</v>
      </c>
      <c r="H122" s="32">
        <v>0.32291666666666669</v>
      </c>
      <c r="I122" s="30" t="s">
        <v>1360</v>
      </c>
      <c r="J122" s="32">
        <v>0.92708333333333337</v>
      </c>
      <c r="K122" s="30"/>
      <c r="L122" s="30" t="s">
        <v>108</v>
      </c>
      <c r="M122" s="30" t="s">
        <v>757</v>
      </c>
      <c r="N122" s="30">
        <v>9354222</v>
      </c>
      <c r="O122" s="30" t="s">
        <v>263</v>
      </c>
      <c r="P122" s="30" t="s">
        <v>1406</v>
      </c>
      <c r="Q122" s="30">
        <v>0</v>
      </c>
      <c r="R122" s="30" t="s">
        <v>870</v>
      </c>
      <c r="S122" s="30"/>
      <c r="T122" s="30"/>
      <c r="U122" s="30" t="s">
        <v>1407</v>
      </c>
      <c r="V122" s="30" t="s">
        <v>1407</v>
      </c>
      <c r="W122" s="30" t="s">
        <v>1408</v>
      </c>
      <c r="X122" s="30" t="s">
        <v>122</v>
      </c>
      <c r="Y122" s="30" t="s">
        <v>206</v>
      </c>
    </row>
    <row r="123" spans="1:25" x14ac:dyDescent="0.25">
      <c r="A123" s="30">
        <v>302617</v>
      </c>
      <c r="B123" s="30" t="s">
        <v>103</v>
      </c>
      <c r="C123" s="30" t="s">
        <v>387</v>
      </c>
      <c r="D123" s="30" t="s">
        <v>388</v>
      </c>
      <c r="E123" s="30">
        <v>279</v>
      </c>
      <c r="F123" s="30">
        <v>73817</v>
      </c>
      <c r="G123" s="30" t="s">
        <v>1360</v>
      </c>
      <c r="H123" s="32">
        <v>0.32430555555555557</v>
      </c>
      <c r="I123" s="30" t="s">
        <v>1360</v>
      </c>
      <c r="J123" s="32">
        <v>0.70763888888888893</v>
      </c>
      <c r="K123" s="30"/>
      <c r="L123" s="30" t="s">
        <v>108</v>
      </c>
      <c r="M123" s="30" t="s">
        <v>349</v>
      </c>
      <c r="N123" s="30">
        <v>9102978</v>
      </c>
      <c r="O123" s="30" t="s">
        <v>609</v>
      </c>
      <c r="P123" s="30" t="s">
        <v>1409</v>
      </c>
      <c r="Q123" s="30">
        <v>0</v>
      </c>
      <c r="R123" s="30" t="s">
        <v>950</v>
      </c>
      <c r="S123" s="30"/>
      <c r="T123" s="30" t="s">
        <v>357</v>
      </c>
      <c r="U123" s="30">
        <v>14243</v>
      </c>
      <c r="V123" s="30">
        <v>14243</v>
      </c>
      <c r="W123" s="30" t="s">
        <v>390</v>
      </c>
      <c r="X123" s="30" t="s">
        <v>158</v>
      </c>
      <c r="Y123" s="30" t="s">
        <v>291</v>
      </c>
    </row>
    <row r="124" spans="1:25" x14ac:dyDescent="0.25">
      <c r="A124" s="30">
        <v>366383</v>
      </c>
      <c r="B124" s="30" t="s">
        <v>77</v>
      </c>
      <c r="C124" s="30" t="s">
        <v>521</v>
      </c>
      <c r="D124" s="30" t="s">
        <v>522</v>
      </c>
      <c r="E124" s="30">
        <v>159</v>
      </c>
      <c r="F124" s="30">
        <v>15215</v>
      </c>
      <c r="G124" s="30" t="s">
        <v>1360</v>
      </c>
      <c r="H124" s="32">
        <v>0.49722222222222223</v>
      </c>
      <c r="I124" s="30" t="s">
        <v>1360</v>
      </c>
      <c r="J124" s="32">
        <v>0.87569444444444444</v>
      </c>
      <c r="K124" s="30"/>
      <c r="L124" s="30" t="s">
        <v>108</v>
      </c>
      <c r="M124" s="30" t="s">
        <v>154</v>
      </c>
      <c r="N124" s="30">
        <v>9819959</v>
      </c>
      <c r="O124" s="30" t="s">
        <v>141</v>
      </c>
      <c r="P124" s="30" t="s">
        <v>1410</v>
      </c>
      <c r="Q124" s="30">
        <v>0</v>
      </c>
      <c r="R124" s="30" t="s">
        <v>1411</v>
      </c>
      <c r="S124" s="30"/>
      <c r="T124" s="30"/>
      <c r="U124" s="30">
        <v>10</v>
      </c>
      <c r="V124" s="30">
        <v>10</v>
      </c>
      <c r="W124" s="30" t="s">
        <v>525</v>
      </c>
      <c r="X124" s="30" t="s">
        <v>295</v>
      </c>
      <c r="Y124" s="30" t="s">
        <v>526</v>
      </c>
    </row>
    <row r="125" spans="1:25" x14ac:dyDescent="0.25">
      <c r="A125" s="30">
        <v>366344</v>
      </c>
      <c r="B125" s="30" t="s">
        <v>77</v>
      </c>
      <c r="C125" s="30" t="s">
        <v>267</v>
      </c>
      <c r="D125" s="30" t="s">
        <v>268</v>
      </c>
      <c r="E125" s="30">
        <v>86</v>
      </c>
      <c r="F125" s="30">
        <v>2546</v>
      </c>
      <c r="G125" s="30" t="s">
        <v>1360</v>
      </c>
      <c r="H125" s="32">
        <v>0.54861111111111105</v>
      </c>
      <c r="I125" s="30" t="s">
        <v>1360</v>
      </c>
      <c r="J125" s="32">
        <v>0.91319444444444453</v>
      </c>
      <c r="K125" s="30"/>
      <c r="L125" s="30" t="s">
        <v>108</v>
      </c>
      <c r="M125" s="30" t="s">
        <v>95</v>
      </c>
      <c r="N125" s="30">
        <v>9280718</v>
      </c>
      <c r="O125" s="30" t="s">
        <v>84</v>
      </c>
      <c r="P125" s="30" t="s">
        <v>1412</v>
      </c>
      <c r="Q125" s="30">
        <v>4</v>
      </c>
      <c r="R125" s="30" t="s">
        <v>1018</v>
      </c>
      <c r="S125" s="30"/>
      <c r="T125" s="30"/>
      <c r="U125" s="30" t="s">
        <v>1413</v>
      </c>
      <c r="V125" s="30" t="s">
        <v>1413</v>
      </c>
      <c r="W125" s="30" t="s">
        <v>273</v>
      </c>
      <c r="X125" s="30" t="s">
        <v>274</v>
      </c>
      <c r="Y125" s="30" t="s">
        <v>188</v>
      </c>
    </row>
    <row r="126" spans="1:25" x14ac:dyDescent="0.25">
      <c r="A126" s="30">
        <v>366542</v>
      </c>
      <c r="B126" s="30" t="s">
        <v>216</v>
      </c>
      <c r="C126" s="30" t="s">
        <v>1108</v>
      </c>
      <c r="D126" s="30" t="s">
        <v>1108</v>
      </c>
      <c r="E126" s="30">
        <v>122</v>
      </c>
      <c r="F126" s="30">
        <v>7841</v>
      </c>
      <c r="G126" s="30" t="s">
        <v>1360</v>
      </c>
      <c r="H126" s="32">
        <v>0.63194444444444442</v>
      </c>
      <c r="I126" s="30" t="s">
        <v>1360</v>
      </c>
      <c r="J126" s="32">
        <v>0.83333333333333337</v>
      </c>
      <c r="K126" s="30" t="s">
        <v>1414</v>
      </c>
      <c r="L126" s="30" t="s">
        <v>82</v>
      </c>
      <c r="M126" s="30" t="s">
        <v>1111</v>
      </c>
      <c r="N126" s="30" t="s">
        <v>1112</v>
      </c>
      <c r="O126" s="30" t="s">
        <v>616</v>
      </c>
      <c r="P126" s="30" t="s">
        <v>1415</v>
      </c>
      <c r="Q126" s="30">
        <v>0</v>
      </c>
      <c r="R126" s="30" t="s">
        <v>1040</v>
      </c>
      <c r="S126" s="30"/>
      <c r="T126" s="30"/>
      <c r="U126" s="30"/>
      <c r="V126" s="30"/>
      <c r="W126" s="30" t="s">
        <v>1115</v>
      </c>
      <c r="X126" s="30" t="s">
        <v>398</v>
      </c>
      <c r="Y126" s="30" t="s">
        <v>398</v>
      </c>
    </row>
    <row r="127" spans="1:25" x14ac:dyDescent="0.25">
      <c r="A127" s="30">
        <v>366616</v>
      </c>
      <c r="B127" s="30" t="s">
        <v>216</v>
      </c>
      <c r="C127" s="30" t="s">
        <v>1416</v>
      </c>
      <c r="D127" s="30" t="s">
        <v>1417</v>
      </c>
      <c r="E127" s="30">
        <v>52</v>
      </c>
      <c r="F127" s="30">
        <v>996</v>
      </c>
      <c r="G127" s="30" t="s">
        <v>1360</v>
      </c>
      <c r="H127" s="32">
        <v>0.73958333333333337</v>
      </c>
      <c r="I127" s="30" t="s">
        <v>1418</v>
      </c>
      <c r="J127" s="32">
        <v>0.25</v>
      </c>
      <c r="K127" s="30"/>
      <c r="L127" s="30" t="s">
        <v>108</v>
      </c>
      <c r="M127" s="30" t="s">
        <v>128</v>
      </c>
      <c r="N127" s="30">
        <v>741418</v>
      </c>
      <c r="O127" s="30" t="s">
        <v>130</v>
      </c>
      <c r="P127" s="30" t="s">
        <v>1419</v>
      </c>
      <c r="Q127" s="30">
        <v>3.9</v>
      </c>
      <c r="R127" s="30" t="s">
        <v>194</v>
      </c>
      <c r="S127" s="30"/>
      <c r="T127" s="30"/>
      <c r="U127" s="30"/>
      <c r="V127" s="30"/>
      <c r="W127" s="30" t="s">
        <v>1420</v>
      </c>
      <c r="X127" s="30" t="s">
        <v>102</v>
      </c>
      <c r="Y127" s="30" t="s">
        <v>247</v>
      </c>
    </row>
    <row r="128" spans="1:25" x14ac:dyDescent="0.25">
      <c r="A128" s="30">
        <v>302620</v>
      </c>
      <c r="B128" s="30" t="s">
        <v>103</v>
      </c>
      <c r="C128" s="30" t="s">
        <v>1187</v>
      </c>
      <c r="D128" s="30" t="s">
        <v>1188</v>
      </c>
      <c r="E128" s="30">
        <v>319</v>
      </c>
      <c r="F128" s="30">
        <v>125366</v>
      </c>
      <c r="G128" s="30" t="s">
        <v>1418</v>
      </c>
      <c r="H128" s="32">
        <v>0.29375000000000001</v>
      </c>
      <c r="I128" s="30" t="s">
        <v>1418</v>
      </c>
      <c r="J128" s="32">
        <v>0.74513888888888891</v>
      </c>
      <c r="K128" s="30"/>
      <c r="L128" s="30" t="s">
        <v>108</v>
      </c>
      <c r="M128" s="30" t="s">
        <v>1005</v>
      </c>
      <c r="N128" s="30">
        <v>9506459</v>
      </c>
      <c r="O128" s="30" t="s">
        <v>673</v>
      </c>
      <c r="P128" s="30" t="s">
        <v>1421</v>
      </c>
      <c r="Q128" s="30">
        <v>0</v>
      </c>
      <c r="R128" s="30" t="s">
        <v>950</v>
      </c>
      <c r="S128" s="30"/>
      <c r="T128" s="30"/>
      <c r="U128" s="30">
        <v>66286</v>
      </c>
      <c r="V128" s="30">
        <v>66286</v>
      </c>
      <c r="W128" s="30" t="s">
        <v>1190</v>
      </c>
      <c r="X128" s="30" t="s">
        <v>206</v>
      </c>
      <c r="Y128" s="30" t="s">
        <v>1191</v>
      </c>
    </row>
    <row r="129" spans="1:25" x14ac:dyDescent="0.25">
      <c r="A129" s="30">
        <v>366810</v>
      </c>
      <c r="B129" s="30" t="s">
        <v>207</v>
      </c>
      <c r="C129" s="30" t="s">
        <v>831</v>
      </c>
      <c r="D129" s="30" t="s">
        <v>832</v>
      </c>
      <c r="E129" s="30">
        <v>25</v>
      </c>
      <c r="F129" s="30">
        <v>86</v>
      </c>
      <c r="G129" s="30" t="s">
        <v>1418</v>
      </c>
      <c r="H129" s="32">
        <v>0.30555555555555552</v>
      </c>
      <c r="I129" s="30" t="s">
        <v>1422</v>
      </c>
      <c r="J129" s="32">
        <v>0.58333333333333337</v>
      </c>
      <c r="K129" s="30" t="s">
        <v>1423</v>
      </c>
      <c r="L129" s="30" t="s">
        <v>82</v>
      </c>
      <c r="M129" s="30" t="s">
        <v>487</v>
      </c>
      <c r="N129" s="30" t="s">
        <v>834</v>
      </c>
      <c r="O129" s="30" t="s">
        <v>252</v>
      </c>
      <c r="P129" s="30" t="s">
        <v>1424</v>
      </c>
      <c r="Q129" s="30">
        <v>4</v>
      </c>
      <c r="R129" s="30" t="s">
        <v>176</v>
      </c>
      <c r="S129" s="30"/>
      <c r="T129" s="30"/>
      <c r="U129" s="30"/>
      <c r="V129" s="30"/>
      <c r="W129" s="30" t="s">
        <v>836</v>
      </c>
      <c r="X129" s="30" t="s">
        <v>405</v>
      </c>
      <c r="Y129" s="30" t="s">
        <v>405</v>
      </c>
    </row>
    <row r="130" spans="1:25" x14ac:dyDescent="0.25">
      <c r="A130" s="30">
        <v>273614</v>
      </c>
      <c r="B130" s="30" t="s">
        <v>103</v>
      </c>
      <c r="C130" s="30" t="s">
        <v>1425</v>
      </c>
      <c r="D130" s="30" t="s">
        <v>1426</v>
      </c>
      <c r="E130" s="30">
        <v>199</v>
      </c>
      <c r="F130" s="30">
        <v>37049</v>
      </c>
      <c r="G130" s="30" t="s">
        <v>1418</v>
      </c>
      <c r="H130" s="32">
        <v>0.3263888888888889</v>
      </c>
      <c r="I130" s="30" t="s">
        <v>1418</v>
      </c>
      <c r="J130" s="32">
        <v>0.7402777777777777</v>
      </c>
      <c r="K130" s="30"/>
      <c r="L130" s="30" t="s">
        <v>108</v>
      </c>
      <c r="M130" s="30" t="s">
        <v>1427</v>
      </c>
      <c r="N130" s="30">
        <v>7822457</v>
      </c>
      <c r="O130" s="30" t="s">
        <v>609</v>
      </c>
      <c r="P130" s="30" t="s">
        <v>1428</v>
      </c>
      <c r="Q130" s="30">
        <v>0</v>
      </c>
      <c r="R130" s="30" t="s">
        <v>950</v>
      </c>
      <c r="S130" s="30"/>
      <c r="T130" s="30"/>
      <c r="U130" s="30" t="s">
        <v>1429</v>
      </c>
      <c r="V130" s="30" t="s">
        <v>1429</v>
      </c>
      <c r="W130" s="30" t="s">
        <v>1430</v>
      </c>
      <c r="X130" s="30" t="s">
        <v>188</v>
      </c>
      <c r="Y130" s="30" t="s">
        <v>122</v>
      </c>
    </row>
    <row r="131" spans="1:25" x14ac:dyDescent="0.25">
      <c r="A131" s="30">
        <v>366521</v>
      </c>
      <c r="B131" s="30" t="s">
        <v>77</v>
      </c>
      <c r="C131" s="30" t="s">
        <v>1431</v>
      </c>
      <c r="D131" s="30" t="s">
        <v>1432</v>
      </c>
      <c r="E131" s="30">
        <v>161</v>
      </c>
      <c r="F131" s="30">
        <v>16137</v>
      </c>
      <c r="G131" s="30" t="s">
        <v>1418</v>
      </c>
      <c r="H131" s="32">
        <v>0.32916666666666666</v>
      </c>
      <c r="I131" s="30" t="s">
        <v>1418</v>
      </c>
      <c r="J131" s="32">
        <v>0.80208333333333337</v>
      </c>
      <c r="K131" s="30"/>
      <c r="L131" s="30" t="s">
        <v>108</v>
      </c>
      <c r="M131" s="30" t="s">
        <v>95</v>
      </c>
      <c r="N131" s="30">
        <v>9477359</v>
      </c>
      <c r="O131" s="30" t="s">
        <v>84</v>
      </c>
      <c r="P131" s="30" t="s">
        <v>1433</v>
      </c>
      <c r="Q131" s="30">
        <v>0</v>
      </c>
      <c r="R131" s="30" t="s">
        <v>1253</v>
      </c>
      <c r="S131" s="30"/>
      <c r="T131" s="30"/>
      <c r="U131" s="30" t="s">
        <v>1434</v>
      </c>
      <c r="V131" s="30" t="s">
        <v>1434</v>
      </c>
      <c r="W131" s="30" t="s">
        <v>1435</v>
      </c>
      <c r="X131" s="30" t="s">
        <v>1436</v>
      </c>
      <c r="Y131" s="30" t="s">
        <v>101</v>
      </c>
    </row>
    <row r="132" spans="1:25" x14ac:dyDescent="0.25">
      <c r="A132" s="30">
        <v>366975</v>
      </c>
      <c r="B132" s="30" t="s">
        <v>483</v>
      </c>
      <c r="C132" s="30" t="s">
        <v>1437</v>
      </c>
      <c r="D132" s="30" t="s">
        <v>1438</v>
      </c>
      <c r="E132" s="30">
        <v>16</v>
      </c>
      <c r="F132" s="30">
        <v>1</v>
      </c>
      <c r="G132" s="30" t="s">
        <v>1418</v>
      </c>
      <c r="H132" s="32">
        <v>0.54166666666666663</v>
      </c>
      <c r="I132" s="30" t="s">
        <v>1418</v>
      </c>
      <c r="J132" s="32">
        <v>0.60416666666666663</v>
      </c>
      <c r="K132" s="30"/>
      <c r="L132" s="30" t="s">
        <v>108</v>
      </c>
      <c r="M132" s="30" t="s">
        <v>330</v>
      </c>
      <c r="N132" s="30" t="s">
        <v>1439</v>
      </c>
      <c r="O132" s="30" t="s">
        <v>252</v>
      </c>
      <c r="P132" s="30" t="s">
        <v>1440</v>
      </c>
      <c r="Q132" s="30">
        <v>1</v>
      </c>
      <c r="R132" s="30" t="s">
        <v>332</v>
      </c>
      <c r="S132" s="30"/>
      <c r="T132" s="30"/>
      <c r="U132" s="30"/>
      <c r="V132" s="30"/>
      <c r="W132" s="30"/>
      <c r="X132" s="30" t="s">
        <v>102</v>
      </c>
      <c r="Y132" s="30" t="s">
        <v>102</v>
      </c>
    </row>
    <row r="133" spans="1:25" x14ac:dyDescent="0.25">
      <c r="A133" s="30">
        <v>366970</v>
      </c>
      <c r="B133" s="30" t="s">
        <v>359</v>
      </c>
      <c r="C133" s="30" t="s">
        <v>360</v>
      </c>
      <c r="D133" s="30" t="s">
        <v>361</v>
      </c>
      <c r="E133" s="30">
        <v>28</v>
      </c>
      <c r="F133" s="30">
        <v>100</v>
      </c>
      <c r="G133" s="30" t="s">
        <v>1418</v>
      </c>
      <c r="H133" s="32">
        <v>0.5625</v>
      </c>
      <c r="I133" s="30" t="s">
        <v>1339</v>
      </c>
      <c r="J133" s="32">
        <v>0.83333333333333337</v>
      </c>
      <c r="K133" s="30"/>
      <c r="L133" s="30" t="s">
        <v>108</v>
      </c>
      <c r="M133" s="30" t="s">
        <v>330</v>
      </c>
      <c r="N133" s="30">
        <v>2401</v>
      </c>
      <c r="O133" s="30" t="s">
        <v>252</v>
      </c>
      <c r="P133" s="30" t="s">
        <v>1441</v>
      </c>
      <c r="Q133" s="30">
        <v>4</v>
      </c>
      <c r="R133" s="30" t="s">
        <v>332</v>
      </c>
      <c r="S133" s="30"/>
      <c r="T133" s="30"/>
      <c r="U133" s="30"/>
      <c r="V133" s="30"/>
      <c r="W133" s="30" t="s">
        <v>364</v>
      </c>
      <c r="X133" s="30" t="s">
        <v>283</v>
      </c>
      <c r="Y133" s="30" t="s">
        <v>188</v>
      </c>
    </row>
    <row r="134" spans="1:25" x14ac:dyDescent="0.25">
      <c r="A134" s="30">
        <v>365001</v>
      </c>
      <c r="B134" s="30" t="s">
        <v>216</v>
      </c>
      <c r="C134" s="30" t="s">
        <v>1442</v>
      </c>
      <c r="D134" s="30" t="s">
        <v>1442</v>
      </c>
      <c r="E134" s="30">
        <v>85</v>
      </c>
      <c r="F134" s="30">
        <v>2150</v>
      </c>
      <c r="G134" s="30" t="s">
        <v>1418</v>
      </c>
      <c r="H134" s="32">
        <v>0.57430555555555551</v>
      </c>
      <c r="I134" s="30" t="s">
        <v>1443</v>
      </c>
      <c r="J134" s="32">
        <v>0.47916666666666669</v>
      </c>
      <c r="K134" s="30"/>
      <c r="L134" s="30" t="s">
        <v>108</v>
      </c>
      <c r="M134" s="30" t="s">
        <v>1444</v>
      </c>
      <c r="N134" s="30">
        <v>741368</v>
      </c>
      <c r="O134" s="30" t="s">
        <v>130</v>
      </c>
      <c r="P134" s="30" t="s">
        <v>1445</v>
      </c>
      <c r="Q134" s="30">
        <v>4</v>
      </c>
      <c r="R134" s="30" t="s">
        <v>1446</v>
      </c>
      <c r="S134" s="30"/>
      <c r="T134" s="30"/>
      <c r="U134" s="30"/>
      <c r="V134" s="30"/>
      <c r="W134" s="30" t="s">
        <v>1447</v>
      </c>
      <c r="X134" s="30" t="s">
        <v>206</v>
      </c>
      <c r="Y134" s="30" t="s">
        <v>206</v>
      </c>
    </row>
    <row r="135" spans="1:25" x14ac:dyDescent="0.25">
      <c r="A135" s="30">
        <v>366997</v>
      </c>
      <c r="B135" s="30" t="s">
        <v>216</v>
      </c>
      <c r="C135" s="30" t="s">
        <v>1448</v>
      </c>
      <c r="D135" s="30" t="s">
        <v>1449</v>
      </c>
      <c r="E135" s="30">
        <v>13</v>
      </c>
      <c r="F135" s="30">
        <v>14</v>
      </c>
      <c r="G135" s="30" t="s">
        <v>1418</v>
      </c>
      <c r="H135" s="32">
        <v>0.60416666666666663</v>
      </c>
      <c r="I135" s="30" t="s">
        <v>1418</v>
      </c>
      <c r="J135" s="32">
        <v>0.64583333333333337</v>
      </c>
      <c r="K135" s="30"/>
      <c r="L135" s="30" t="s">
        <v>108</v>
      </c>
      <c r="M135" s="30" t="s">
        <v>330</v>
      </c>
      <c r="N135" s="30">
        <v>787546</v>
      </c>
      <c r="O135" s="30" t="s">
        <v>252</v>
      </c>
      <c r="P135" s="30" t="s">
        <v>1450</v>
      </c>
      <c r="Q135" s="30">
        <v>1.2</v>
      </c>
      <c r="R135" s="30" t="s">
        <v>332</v>
      </c>
      <c r="S135" s="30"/>
      <c r="T135" s="30"/>
      <c r="U135" s="30"/>
      <c r="V135" s="30"/>
      <c r="W135" s="30"/>
      <c r="X135" s="30" t="s">
        <v>102</v>
      </c>
      <c r="Y135" s="30" t="s">
        <v>102</v>
      </c>
    </row>
    <row r="136" spans="1:25" x14ac:dyDescent="0.25">
      <c r="A136" s="30">
        <v>366868</v>
      </c>
      <c r="B136" s="30" t="s">
        <v>91</v>
      </c>
      <c r="C136" s="30" t="s">
        <v>1217</v>
      </c>
      <c r="D136" s="30" t="s">
        <v>1218</v>
      </c>
      <c r="E136" s="30">
        <v>77</v>
      </c>
      <c r="F136" s="30">
        <v>915</v>
      </c>
      <c r="G136" s="30" t="s">
        <v>1418</v>
      </c>
      <c r="H136" s="32">
        <v>0.72291666666666676</v>
      </c>
      <c r="I136" s="30" t="s">
        <v>1451</v>
      </c>
      <c r="J136" s="32">
        <v>0.75416666666666676</v>
      </c>
      <c r="K136" s="30"/>
      <c r="L136" s="30" t="s">
        <v>108</v>
      </c>
      <c r="M136" s="30" t="s">
        <v>243</v>
      </c>
      <c r="N136" s="30">
        <v>7613961</v>
      </c>
      <c r="O136" s="30" t="s">
        <v>301</v>
      </c>
      <c r="P136" s="30" t="s">
        <v>1452</v>
      </c>
      <c r="Q136" s="30">
        <v>0</v>
      </c>
      <c r="R136" s="30" t="s">
        <v>1453</v>
      </c>
      <c r="S136" s="30" t="s">
        <v>314</v>
      </c>
      <c r="T136" s="30"/>
      <c r="U136" s="30">
        <v>20031</v>
      </c>
      <c r="V136" s="30">
        <v>20041</v>
      </c>
      <c r="W136" s="30" t="s">
        <v>1222</v>
      </c>
      <c r="X136" s="30" t="s">
        <v>304</v>
      </c>
      <c r="Y136" s="30" t="s">
        <v>188</v>
      </c>
    </row>
    <row r="137" spans="1:25" x14ac:dyDescent="0.25">
      <c r="A137" s="30">
        <v>366435</v>
      </c>
      <c r="B137" s="30" t="s">
        <v>91</v>
      </c>
      <c r="C137" s="30" t="s">
        <v>92</v>
      </c>
      <c r="D137" s="30" t="s">
        <v>93</v>
      </c>
      <c r="E137" s="30">
        <v>108</v>
      </c>
      <c r="F137" s="30">
        <v>5873</v>
      </c>
      <c r="G137" s="30" t="s">
        <v>1339</v>
      </c>
      <c r="H137" s="32">
        <v>6.9444444444444441E-3</v>
      </c>
      <c r="I137" s="30" t="s">
        <v>1339</v>
      </c>
      <c r="J137" s="32">
        <v>0.24305555555555555</v>
      </c>
      <c r="K137" s="30"/>
      <c r="L137" s="30" t="s">
        <v>108</v>
      </c>
      <c r="M137" s="30" t="s">
        <v>95</v>
      </c>
      <c r="N137" s="30">
        <v>9002647</v>
      </c>
      <c r="O137" s="30" t="s">
        <v>96</v>
      </c>
      <c r="P137" s="30" t="s">
        <v>1454</v>
      </c>
      <c r="Q137" s="30">
        <v>0</v>
      </c>
      <c r="R137" s="30" t="s">
        <v>1455</v>
      </c>
      <c r="S137" s="30"/>
      <c r="T137" s="30"/>
      <c r="U137" s="30" t="s">
        <v>1456</v>
      </c>
      <c r="V137" s="30" t="s">
        <v>1456</v>
      </c>
      <c r="W137" s="30" t="s">
        <v>100</v>
      </c>
      <c r="X137" s="30" t="s">
        <v>101</v>
      </c>
      <c r="Y137" s="30" t="s">
        <v>102</v>
      </c>
    </row>
    <row r="138" spans="1:25" x14ac:dyDescent="0.25">
      <c r="A138" s="30">
        <v>304600</v>
      </c>
      <c r="B138" s="30" t="s">
        <v>103</v>
      </c>
      <c r="C138" s="30" t="s">
        <v>1045</v>
      </c>
      <c r="D138" s="30" t="s">
        <v>1046</v>
      </c>
      <c r="E138" s="30">
        <v>111</v>
      </c>
      <c r="F138" s="30">
        <v>2298</v>
      </c>
      <c r="G138" s="30" t="s">
        <v>1339</v>
      </c>
      <c r="H138" s="32">
        <v>0.24027777777777778</v>
      </c>
      <c r="I138" s="30" t="s">
        <v>1339</v>
      </c>
      <c r="J138" s="32">
        <v>0.92291666666666661</v>
      </c>
      <c r="K138" s="30"/>
      <c r="L138" s="30" t="s">
        <v>108</v>
      </c>
      <c r="M138" s="30" t="s">
        <v>1047</v>
      </c>
      <c r="N138" s="30">
        <v>8915433</v>
      </c>
      <c r="O138" s="30" t="s">
        <v>673</v>
      </c>
      <c r="P138" s="30" t="s">
        <v>1457</v>
      </c>
      <c r="Q138" s="30">
        <v>0</v>
      </c>
      <c r="R138" s="30" t="s">
        <v>1049</v>
      </c>
      <c r="S138" s="30"/>
      <c r="T138" s="30"/>
      <c r="U138" s="30" t="s">
        <v>1458</v>
      </c>
      <c r="V138" s="30" t="s">
        <v>1458</v>
      </c>
      <c r="W138" s="30" t="s">
        <v>1051</v>
      </c>
      <c r="X138" s="30" t="s">
        <v>102</v>
      </c>
      <c r="Y138" s="30" t="s">
        <v>247</v>
      </c>
    </row>
    <row r="139" spans="1:25" x14ac:dyDescent="0.25">
      <c r="A139" s="30">
        <v>367049</v>
      </c>
      <c r="B139" s="30" t="s">
        <v>91</v>
      </c>
      <c r="C139" s="30" t="s">
        <v>320</v>
      </c>
      <c r="D139" s="30" t="s">
        <v>321</v>
      </c>
      <c r="E139" s="30">
        <v>42</v>
      </c>
      <c r="F139" s="30">
        <v>380</v>
      </c>
      <c r="G139" s="30" t="s">
        <v>1339</v>
      </c>
      <c r="H139" s="32">
        <v>0.27083333333333331</v>
      </c>
      <c r="I139" s="30" t="s">
        <v>1339</v>
      </c>
      <c r="J139" s="32">
        <v>0.79583333333333339</v>
      </c>
      <c r="K139" s="30"/>
      <c r="L139" s="30" t="s">
        <v>108</v>
      </c>
      <c r="M139" s="30" t="s">
        <v>323</v>
      </c>
      <c r="N139" s="30">
        <v>7321960</v>
      </c>
      <c r="O139" s="30" t="s">
        <v>211</v>
      </c>
      <c r="P139" s="30" t="s">
        <v>1459</v>
      </c>
      <c r="Q139" s="30">
        <v>0</v>
      </c>
      <c r="R139" s="30" t="s">
        <v>176</v>
      </c>
      <c r="S139" s="30"/>
      <c r="T139" s="30"/>
      <c r="U139" s="30"/>
      <c r="V139" s="30"/>
      <c r="W139" s="30" t="s">
        <v>326</v>
      </c>
      <c r="X139" s="30" t="s">
        <v>122</v>
      </c>
      <c r="Y139" s="30" t="s">
        <v>386</v>
      </c>
    </row>
    <row r="140" spans="1:25" x14ac:dyDescent="0.25">
      <c r="A140" s="30">
        <v>367050</v>
      </c>
      <c r="B140" s="30" t="s">
        <v>225</v>
      </c>
      <c r="C140" s="30" t="s">
        <v>941</v>
      </c>
      <c r="D140" s="30" t="s">
        <v>942</v>
      </c>
      <c r="E140" s="30">
        <v>29</v>
      </c>
      <c r="F140" s="30">
        <v>202</v>
      </c>
      <c r="G140" s="30" t="s">
        <v>1339</v>
      </c>
      <c r="H140" s="32">
        <v>0.29930555555555555</v>
      </c>
      <c r="I140" s="30" t="s">
        <v>1339</v>
      </c>
      <c r="J140" s="32">
        <v>0.72222222222222221</v>
      </c>
      <c r="K140" s="30"/>
      <c r="L140" s="30" t="s">
        <v>108</v>
      </c>
      <c r="M140" s="30" t="s">
        <v>330</v>
      </c>
      <c r="N140" s="30">
        <v>8977443</v>
      </c>
      <c r="O140" s="30" t="s">
        <v>301</v>
      </c>
      <c r="P140" s="30" t="s">
        <v>1460</v>
      </c>
      <c r="Q140" s="30">
        <v>2.74</v>
      </c>
      <c r="R140" s="30" t="s">
        <v>213</v>
      </c>
      <c r="S140" s="30"/>
      <c r="T140" s="30"/>
      <c r="U140" s="30"/>
      <c r="V140" s="30"/>
      <c r="W140" s="30" t="s">
        <v>945</v>
      </c>
      <c r="X140" s="30" t="s">
        <v>122</v>
      </c>
      <c r="Y140" s="30" t="s">
        <v>405</v>
      </c>
    </row>
    <row r="141" spans="1:25" x14ac:dyDescent="0.25">
      <c r="A141" s="30">
        <v>366788</v>
      </c>
      <c r="B141" s="30" t="s">
        <v>259</v>
      </c>
      <c r="C141" s="30" t="s">
        <v>634</v>
      </c>
      <c r="D141" s="30" t="s">
        <v>635</v>
      </c>
      <c r="E141" s="30">
        <v>121</v>
      </c>
      <c r="F141" s="30">
        <v>6688</v>
      </c>
      <c r="G141" s="30" t="s">
        <v>1339</v>
      </c>
      <c r="H141" s="32">
        <v>0.30555555555555552</v>
      </c>
      <c r="I141" s="30" t="s">
        <v>1339</v>
      </c>
      <c r="J141" s="32">
        <v>0.79583333333333339</v>
      </c>
      <c r="K141" s="30"/>
      <c r="L141" s="30" t="s">
        <v>108</v>
      </c>
      <c r="M141" s="30" t="s">
        <v>262</v>
      </c>
      <c r="N141" s="30">
        <v>9415741</v>
      </c>
      <c r="O141" s="30" t="s">
        <v>263</v>
      </c>
      <c r="P141" s="30" t="s">
        <v>1461</v>
      </c>
      <c r="Q141" s="30">
        <v>0</v>
      </c>
      <c r="R141" s="30" t="s">
        <v>870</v>
      </c>
      <c r="S141" s="30"/>
      <c r="T141" s="30"/>
      <c r="U141" s="30">
        <v>164</v>
      </c>
      <c r="V141" s="30">
        <v>164</v>
      </c>
      <c r="W141" s="30" t="s">
        <v>638</v>
      </c>
      <c r="X141" s="30" t="s">
        <v>188</v>
      </c>
      <c r="Y141" s="30" t="s">
        <v>937</v>
      </c>
    </row>
    <row r="142" spans="1:25" x14ac:dyDescent="0.25">
      <c r="A142" s="30">
        <v>366984</v>
      </c>
      <c r="B142" s="30" t="s">
        <v>392</v>
      </c>
      <c r="C142" s="30" t="s">
        <v>1462</v>
      </c>
      <c r="D142" s="30" t="s">
        <v>1462</v>
      </c>
      <c r="E142" s="30">
        <v>14</v>
      </c>
      <c r="F142" s="30">
        <v>14</v>
      </c>
      <c r="G142" s="30" t="s">
        <v>1339</v>
      </c>
      <c r="H142" s="32">
        <v>0.33333333333333331</v>
      </c>
      <c r="I142" s="30" t="s">
        <v>1339</v>
      </c>
      <c r="J142" s="32">
        <v>0.375</v>
      </c>
      <c r="K142" s="30"/>
      <c r="L142" s="30" t="s">
        <v>108</v>
      </c>
      <c r="M142" s="30" t="s">
        <v>330</v>
      </c>
      <c r="N142" s="30" t="s">
        <v>1463</v>
      </c>
      <c r="O142" s="30" t="s">
        <v>252</v>
      </c>
      <c r="P142" s="30" t="s">
        <v>1464</v>
      </c>
      <c r="Q142" s="30">
        <v>0</v>
      </c>
      <c r="R142" s="30" t="s">
        <v>363</v>
      </c>
      <c r="S142" s="30"/>
      <c r="T142" s="30"/>
      <c r="U142" s="30"/>
      <c r="V142" s="30"/>
      <c r="W142" s="30" t="s">
        <v>1465</v>
      </c>
      <c r="X142" s="30" t="s">
        <v>507</v>
      </c>
      <c r="Y142" s="30" t="s">
        <v>102</v>
      </c>
    </row>
    <row r="143" spans="1:25" x14ac:dyDescent="0.25">
      <c r="A143" s="30">
        <v>366437</v>
      </c>
      <c r="B143" s="30" t="s">
        <v>91</v>
      </c>
      <c r="C143" s="30" t="s">
        <v>92</v>
      </c>
      <c r="D143" s="30" t="s">
        <v>93</v>
      </c>
      <c r="E143" s="30">
        <v>108</v>
      </c>
      <c r="F143" s="30">
        <v>5873</v>
      </c>
      <c r="G143" s="30" t="s">
        <v>1339</v>
      </c>
      <c r="H143" s="32">
        <v>0.47916666666666669</v>
      </c>
      <c r="I143" s="30" t="s">
        <v>1339</v>
      </c>
      <c r="J143" s="32">
        <v>0.87847222222222221</v>
      </c>
      <c r="K143" s="30"/>
      <c r="L143" s="30" t="s">
        <v>108</v>
      </c>
      <c r="M143" s="30" t="s">
        <v>95</v>
      </c>
      <c r="N143" s="30">
        <v>9002647</v>
      </c>
      <c r="O143" s="30" t="s">
        <v>96</v>
      </c>
      <c r="P143" s="30" t="s">
        <v>1466</v>
      </c>
      <c r="Q143" s="30">
        <v>0</v>
      </c>
      <c r="R143" s="30" t="s">
        <v>1072</v>
      </c>
      <c r="S143" s="30"/>
      <c r="T143" s="30"/>
      <c r="U143" s="30" t="s">
        <v>1467</v>
      </c>
      <c r="V143" s="30" t="s">
        <v>1467</v>
      </c>
      <c r="W143" s="30" t="s">
        <v>100</v>
      </c>
      <c r="X143" s="30" t="s">
        <v>102</v>
      </c>
      <c r="Y143" s="30" t="s">
        <v>122</v>
      </c>
    </row>
    <row r="144" spans="1:25" x14ac:dyDescent="0.25">
      <c r="A144" s="30">
        <v>367478</v>
      </c>
      <c r="B144" s="30" t="s">
        <v>137</v>
      </c>
      <c r="C144" s="30" t="s">
        <v>1337</v>
      </c>
      <c r="D144" s="30" t="s">
        <v>1338</v>
      </c>
      <c r="E144" s="30">
        <v>26</v>
      </c>
      <c r="F144" s="30">
        <v>216</v>
      </c>
      <c r="G144" s="30" t="s">
        <v>1339</v>
      </c>
      <c r="H144" s="32">
        <v>0.625</v>
      </c>
      <c r="I144" s="30" t="s">
        <v>1468</v>
      </c>
      <c r="J144" s="32">
        <v>0.41666666666666669</v>
      </c>
      <c r="K144" s="30"/>
      <c r="L144" s="30" t="s">
        <v>108</v>
      </c>
      <c r="M144" s="30" t="s">
        <v>243</v>
      </c>
      <c r="N144" s="30" t="s">
        <v>1340</v>
      </c>
      <c r="O144" s="30" t="s">
        <v>252</v>
      </c>
      <c r="P144" s="30" t="s">
        <v>1469</v>
      </c>
      <c r="Q144" s="30">
        <v>4</v>
      </c>
      <c r="R144" s="30" t="s">
        <v>1470</v>
      </c>
      <c r="S144" s="30"/>
      <c r="T144" s="30"/>
      <c r="U144" s="30"/>
      <c r="V144" s="30"/>
      <c r="W144" s="30" t="s">
        <v>1342</v>
      </c>
      <c r="X144" s="30" t="s">
        <v>494</v>
      </c>
      <c r="Y144" s="30" t="s">
        <v>494</v>
      </c>
    </row>
    <row r="145" spans="1:25" x14ac:dyDescent="0.25">
      <c r="A145" s="30">
        <v>367139</v>
      </c>
      <c r="B145" s="30" t="s">
        <v>392</v>
      </c>
      <c r="C145" s="30" t="s">
        <v>1471</v>
      </c>
      <c r="D145" s="30" t="s">
        <v>1471</v>
      </c>
      <c r="E145" s="30">
        <v>11</v>
      </c>
      <c r="F145" s="30">
        <v>16</v>
      </c>
      <c r="G145" s="30" t="s">
        <v>1339</v>
      </c>
      <c r="H145" s="32">
        <v>0.75</v>
      </c>
      <c r="I145" s="30" t="s">
        <v>1451</v>
      </c>
      <c r="J145" s="32">
        <v>0.33333333333333331</v>
      </c>
      <c r="K145" s="30"/>
      <c r="L145" s="30" t="s">
        <v>108</v>
      </c>
      <c r="M145" s="30" t="s">
        <v>330</v>
      </c>
      <c r="N145" s="30">
        <v>837728</v>
      </c>
      <c r="O145" s="30" t="s">
        <v>252</v>
      </c>
      <c r="P145" s="30" t="s">
        <v>1472</v>
      </c>
      <c r="Q145" s="30">
        <v>2.11</v>
      </c>
      <c r="R145" s="30" t="s">
        <v>332</v>
      </c>
      <c r="S145" s="30"/>
      <c r="T145" s="30"/>
      <c r="U145" s="30"/>
      <c r="V145" s="30"/>
      <c r="W145" s="30" t="s">
        <v>1473</v>
      </c>
      <c r="X145" s="30" t="s">
        <v>283</v>
      </c>
      <c r="Y145" s="30" t="s">
        <v>604</v>
      </c>
    </row>
    <row r="146" spans="1:25" x14ac:dyDescent="0.25">
      <c r="A146" s="30">
        <v>368039</v>
      </c>
      <c r="B146" s="30" t="s">
        <v>216</v>
      </c>
      <c r="C146" s="30" t="s">
        <v>1474</v>
      </c>
      <c r="D146" s="30" t="s">
        <v>1475</v>
      </c>
      <c r="E146" s="30">
        <v>74</v>
      </c>
      <c r="F146" s="30">
        <v>1906</v>
      </c>
      <c r="G146" s="30" t="s">
        <v>1339</v>
      </c>
      <c r="H146" s="32">
        <v>0.83333333333333337</v>
      </c>
      <c r="I146" s="30" t="s">
        <v>1476</v>
      </c>
      <c r="J146" s="32">
        <v>0.5083333333333333</v>
      </c>
      <c r="K146" s="30"/>
      <c r="L146" s="30" t="s">
        <v>108</v>
      </c>
      <c r="M146" s="30" t="s">
        <v>191</v>
      </c>
      <c r="N146" s="30" t="s">
        <v>1477</v>
      </c>
      <c r="O146" s="30" t="s">
        <v>192</v>
      </c>
      <c r="P146" s="30" t="s">
        <v>1478</v>
      </c>
      <c r="Q146" s="30">
        <v>6.75</v>
      </c>
      <c r="R146" s="30" t="s">
        <v>1040</v>
      </c>
      <c r="S146" s="30"/>
      <c r="T146" s="30"/>
      <c r="U146" s="30"/>
      <c r="V146" s="30"/>
      <c r="W146" s="30" t="s">
        <v>1479</v>
      </c>
      <c r="X146" s="30" t="s">
        <v>398</v>
      </c>
      <c r="Y146" s="30" t="s">
        <v>398</v>
      </c>
    </row>
    <row r="147" spans="1:25" x14ac:dyDescent="0.25">
      <c r="A147" s="30">
        <v>366695</v>
      </c>
      <c r="B147" s="30" t="s">
        <v>77</v>
      </c>
      <c r="C147" s="30" t="s">
        <v>151</v>
      </c>
      <c r="D147" s="30" t="s">
        <v>152</v>
      </c>
      <c r="E147" s="30">
        <v>159</v>
      </c>
      <c r="F147" s="30">
        <v>15215</v>
      </c>
      <c r="G147" s="30" t="s">
        <v>1339</v>
      </c>
      <c r="H147" s="32">
        <v>0.91041666666666676</v>
      </c>
      <c r="I147" s="30" t="s">
        <v>1476</v>
      </c>
      <c r="J147" s="32">
        <v>0.1173611111111111</v>
      </c>
      <c r="K147" s="30"/>
      <c r="L147" s="30" t="s">
        <v>108</v>
      </c>
      <c r="M147" s="30" t="s">
        <v>154</v>
      </c>
      <c r="N147" s="30">
        <v>9819947</v>
      </c>
      <c r="O147" s="30" t="s">
        <v>141</v>
      </c>
      <c r="P147" s="30" t="s">
        <v>1480</v>
      </c>
      <c r="Q147" s="30">
        <v>0</v>
      </c>
      <c r="R147" s="30" t="s">
        <v>1319</v>
      </c>
      <c r="S147" s="30"/>
      <c r="T147" s="30"/>
      <c r="U147" s="30">
        <v>17</v>
      </c>
      <c r="V147" s="30">
        <v>17</v>
      </c>
      <c r="W147" s="30" t="s">
        <v>157</v>
      </c>
      <c r="X147" s="30" t="s">
        <v>158</v>
      </c>
      <c r="Y147" s="30" t="s">
        <v>1081</v>
      </c>
    </row>
    <row r="148" spans="1:25" x14ac:dyDescent="0.25">
      <c r="A148" s="30">
        <v>367089</v>
      </c>
      <c r="B148" s="30" t="s">
        <v>103</v>
      </c>
      <c r="C148" s="30" t="s">
        <v>1481</v>
      </c>
      <c r="D148" s="30" t="s">
        <v>1482</v>
      </c>
      <c r="E148" s="30">
        <v>338</v>
      </c>
      <c r="F148" s="30">
        <v>155889</v>
      </c>
      <c r="G148" s="30" t="s">
        <v>1476</v>
      </c>
      <c r="H148" s="32">
        <v>0.28611111111111115</v>
      </c>
      <c r="I148" s="30" t="s">
        <v>1476</v>
      </c>
      <c r="J148" s="32">
        <v>0.69444444444444453</v>
      </c>
      <c r="K148" s="30"/>
      <c r="L148" s="30" t="s">
        <v>108</v>
      </c>
      <c r="M148" s="30" t="s">
        <v>349</v>
      </c>
      <c r="N148" s="30">
        <v>9349681</v>
      </c>
      <c r="O148" s="30" t="s">
        <v>350</v>
      </c>
      <c r="P148" s="30" t="s">
        <v>1483</v>
      </c>
      <c r="Q148" s="30">
        <v>0</v>
      </c>
      <c r="R148" s="30" t="s">
        <v>950</v>
      </c>
      <c r="S148" s="30"/>
      <c r="T148" s="30"/>
      <c r="U148" s="30">
        <v>29512</v>
      </c>
      <c r="V148" s="30">
        <v>29512</v>
      </c>
      <c r="W148" s="30" t="s">
        <v>1484</v>
      </c>
      <c r="X148" s="30" t="s">
        <v>1191</v>
      </c>
      <c r="Y148" s="30" t="s">
        <v>291</v>
      </c>
    </row>
    <row r="149" spans="1:25" x14ac:dyDescent="0.25">
      <c r="A149" s="30">
        <v>279119</v>
      </c>
      <c r="B149" s="30" t="s">
        <v>103</v>
      </c>
      <c r="C149" s="30" t="s">
        <v>1485</v>
      </c>
      <c r="D149" s="30" t="s">
        <v>1486</v>
      </c>
      <c r="E149" s="30">
        <v>228</v>
      </c>
      <c r="F149" s="30">
        <v>47842</v>
      </c>
      <c r="G149" s="30" t="s">
        <v>1476</v>
      </c>
      <c r="H149" s="32">
        <v>0.32361111111111113</v>
      </c>
      <c r="I149" s="30" t="s">
        <v>1476</v>
      </c>
      <c r="J149" s="32">
        <v>0.73263888888888884</v>
      </c>
      <c r="K149" s="30"/>
      <c r="L149" s="30" t="s">
        <v>108</v>
      </c>
      <c r="M149" s="30" t="s">
        <v>1487</v>
      </c>
      <c r="N149" s="30">
        <v>9725421</v>
      </c>
      <c r="O149" s="30" t="s">
        <v>673</v>
      </c>
      <c r="P149" s="30" t="s">
        <v>1488</v>
      </c>
      <c r="Q149" s="30">
        <v>0</v>
      </c>
      <c r="R149" s="30" t="s">
        <v>950</v>
      </c>
      <c r="S149" s="30"/>
      <c r="T149" s="30"/>
      <c r="U149" s="30" t="s">
        <v>1489</v>
      </c>
      <c r="V149" s="30" t="s">
        <v>1489</v>
      </c>
      <c r="W149" s="30" t="s">
        <v>1490</v>
      </c>
      <c r="X149" s="30" t="s">
        <v>188</v>
      </c>
      <c r="Y149" s="30" t="s">
        <v>295</v>
      </c>
    </row>
    <row r="150" spans="1:25" x14ac:dyDescent="0.25">
      <c r="A150" s="30">
        <v>367090</v>
      </c>
      <c r="B150" s="30" t="s">
        <v>103</v>
      </c>
      <c r="C150" s="30" t="s">
        <v>1491</v>
      </c>
      <c r="D150" s="30" t="s">
        <v>1492</v>
      </c>
      <c r="E150" s="30">
        <v>104</v>
      </c>
      <c r="F150" s="30">
        <v>4333</v>
      </c>
      <c r="G150" s="30" t="s">
        <v>1476</v>
      </c>
      <c r="H150" s="32">
        <v>0.3263888888888889</v>
      </c>
      <c r="I150" s="30" t="s">
        <v>1476</v>
      </c>
      <c r="J150" s="32">
        <v>0.90972222222222221</v>
      </c>
      <c r="K150" s="30" t="s">
        <v>1493</v>
      </c>
      <c r="L150" s="30" t="s">
        <v>82</v>
      </c>
      <c r="M150" s="30" t="s">
        <v>1494</v>
      </c>
      <c r="N150" s="30">
        <v>731015</v>
      </c>
      <c r="O150" s="30" t="s">
        <v>252</v>
      </c>
      <c r="P150" s="30" t="s">
        <v>1495</v>
      </c>
      <c r="Q150" s="30">
        <v>0</v>
      </c>
      <c r="R150" s="30" t="s">
        <v>1496</v>
      </c>
      <c r="S150" s="30"/>
      <c r="T150" s="30" t="s">
        <v>1497</v>
      </c>
      <c r="U150" s="30">
        <v>22004</v>
      </c>
      <c r="V150" s="30">
        <v>22004</v>
      </c>
      <c r="W150" s="30" t="s">
        <v>1498</v>
      </c>
      <c r="X150" s="30" t="s">
        <v>1499</v>
      </c>
      <c r="Y150" s="30" t="s">
        <v>1500</v>
      </c>
    </row>
    <row r="151" spans="1:25" x14ac:dyDescent="0.25">
      <c r="A151" s="30">
        <v>366696</v>
      </c>
      <c r="B151" s="30" t="s">
        <v>77</v>
      </c>
      <c r="C151" s="30" t="s">
        <v>181</v>
      </c>
      <c r="D151" s="30" t="s">
        <v>182</v>
      </c>
      <c r="E151" s="30">
        <v>159</v>
      </c>
      <c r="F151" s="30">
        <v>10851</v>
      </c>
      <c r="G151" s="30" t="s">
        <v>1476</v>
      </c>
      <c r="H151" s="32">
        <v>0.35625000000000001</v>
      </c>
      <c r="I151" s="30" t="s">
        <v>1476</v>
      </c>
      <c r="J151" s="32">
        <v>0.80555555555555547</v>
      </c>
      <c r="K151" s="30"/>
      <c r="L151" s="30" t="s">
        <v>108</v>
      </c>
      <c r="M151" s="30" t="s">
        <v>154</v>
      </c>
      <c r="N151" s="30">
        <v>9225275</v>
      </c>
      <c r="O151" s="30" t="s">
        <v>141</v>
      </c>
      <c r="P151" s="30" t="s">
        <v>1501</v>
      </c>
      <c r="Q151" s="30">
        <v>0</v>
      </c>
      <c r="R151" s="30" t="s">
        <v>1502</v>
      </c>
      <c r="S151" s="30"/>
      <c r="T151" s="30"/>
      <c r="U151" s="30">
        <v>466</v>
      </c>
      <c r="V151" s="30">
        <v>466</v>
      </c>
      <c r="W151" s="30" t="s">
        <v>186</v>
      </c>
      <c r="X151" s="30" t="s">
        <v>187</v>
      </c>
      <c r="Y151" s="30" t="s">
        <v>188</v>
      </c>
    </row>
    <row r="152" spans="1:25" x14ac:dyDescent="0.25">
      <c r="A152" s="30">
        <v>367067</v>
      </c>
      <c r="B152" s="30" t="s">
        <v>91</v>
      </c>
      <c r="C152" s="30" t="s">
        <v>1503</v>
      </c>
      <c r="D152" s="30" t="s">
        <v>310</v>
      </c>
      <c r="E152" s="30">
        <v>71</v>
      </c>
      <c r="F152" s="30">
        <v>1050</v>
      </c>
      <c r="G152" s="30" t="s">
        <v>1476</v>
      </c>
      <c r="H152" s="32">
        <v>0.4201388888888889</v>
      </c>
      <c r="I152" s="30" t="s">
        <v>1451</v>
      </c>
      <c r="J152" s="32">
        <v>0.1388888888888889</v>
      </c>
      <c r="K152" s="30"/>
      <c r="L152" s="30" t="s">
        <v>108</v>
      </c>
      <c r="M152" s="30" t="s">
        <v>330</v>
      </c>
      <c r="N152" s="30">
        <v>8132055</v>
      </c>
      <c r="O152" s="30" t="s">
        <v>252</v>
      </c>
      <c r="P152" s="30" t="s">
        <v>1504</v>
      </c>
      <c r="Q152" s="30">
        <v>3.55</v>
      </c>
      <c r="R152" s="30" t="s">
        <v>1505</v>
      </c>
      <c r="S152" s="30"/>
      <c r="T152" s="30"/>
      <c r="U152" s="30"/>
      <c r="V152" s="30"/>
      <c r="W152" s="30" t="s">
        <v>315</v>
      </c>
      <c r="X152" s="30" t="s">
        <v>206</v>
      </c>
      <c r="Y152" s="30" t="s">
        <v>967</v>
      </c>
    </row>
    <row r="153" spans="1:25" x14ac:dyDescent="0.25">
      <c r="A153" s="30">
        <v>367261</v>
      </c>
      <c r="B153" s="30" t="s">
        <v>392</v>
      </c>
      <c r="C153" s="30" t="s">
        <v>1506</v>
      </c>
      <c r="D153" s="30" t="s">
        <v>1507</v>
      </c>
      <c r="E153" s="30">
        <v>14</v>
      </c>
      <c r="F153" s="30">
        <v>9</v>
      </c>
      <c r="G153" s="30" t="s">
        <v>1476</v>
      </c>
      <c r="H153" s="32">
        <v>0.625</v>
      </c>
      <c r="I153" s="30" t="s">
        <v>1508</v>
      </c>
      <c r="J153" s="32">
        <v>0.41666666666666669</v>
      </c>
      <c r="K153" s="30"/>
      <c r="L153" s="30" t="s">
        <v>108</v>
      </c>
      <c r="M153" s="30" t="s">
        <v>330</v>
      </c>
      <c r="N153" s="30">
        <v>842477</v>
      </c>
      <c r="O153" s="30" t="s">
        <v>252</v>
      </c>
      <c r="P153" s="30" t="s">
        <v>1509</v>
      </c>
      <c r="Q153" s="30">
        <v>2.0299999999999998</v>
      </c>
      <c r="R153" s="30" t="s">
        <v>332</v>
      </c>
      <c r="S153" s="30"/>
      <c r="T153" s="30"/>
      <c r="U153" s="30"/>
      <c r="V153" s="30"/>
      <c r="W153" s="30"/>
      <c r="X153" s="30" t="s">
        <v>102</v>
      </c>
      <c r="Y153" s="30" t="s">
        <v>1205</v>
      </c>
    </row>
    <row r="154" spans="1:25" x14ac:dyDescent="0.25">
      <c r="A154" s="30">
        <v>366811</v>
      </c>
      <c r="B154" s="30" t="s">
        <v>77</v>
      </c>
      <c r="C154" s="30" t="s">
        <v>1146</v>
      </c>
      <c r="D154" s="30" t="s">
        <v>1147</v>
      </c>
      <c r="E154" s="30">
        <v>138</v>
      </c>
      <c r="F154" s="30">
        <v>9996</v>
      </c>
      <c r="G154" s="30" t="s">
        <v>1476</v>
      </c>
      <c r="H154" s="32">
        <v>0.63263888888888886</v>
      </c>
      <c r="I154" s="30" t="s">
        <v>1476</v>
      </c>
      <c r="J154" s="32">
        <v>0.95833333333333337</v>
      </c>
      <c r="K154" s="30"/>
      <c r="L154" s="30" t="s">
        <v>108</v>
      </c>
      <c r="M154" s="30" t="s">
        <v>1148</v>
      </c>
      <c r="N154" s="30">
        <v>9435820</v>
      </c>
      <c r="O154" s="30" t="s">
        <v>164</v>
      </c>
      <c r="P154" s="30" t="s">
        <v>1510</v>
      </c>
      <c r="Q154" s="30">
        <v>0</v>
      </c>
      <c r="R154" s="30" t="s">
        <v>1511</v>
      </c>
      <c r="S154" s="30"/>
      <c r="T154" s="30"/>
      <c r="U154" s="30">
        <v>28</v>
      </c>
      <c r="V154" s="30">
        <v>28</v>
      </c>
      <c r="W154" s="30" t="s">
        <v>1151</v>
      </c>
      <c r="X154" s="30" t="s">
        <v>1512</v>
      </c>
      <c r="Y154" s="30" t="s">
        <v>188</v>
      </c>
    </row>
    <row r="155" spans="1:25" x14ac:dyDescent="0.25">
      <c r="A155" s="30">
        <v>303917</v>
      </c>
      <c r="B155" s="30" t="s">
        <v>103</v>
      </c>
      <c r="C155" s="30" t="s">
        <v>1132</v>
      </c>
      <c r="D155" s="30" t="s">
        <v>1133</v>
      </c>
      <c r="E155" s="30">
        <v>272</v>
      </c>
      <c r="F155" s="30">
        <v>102784</v>
      </c>
      <c r="G155" s="30" t="s">
        <v>1451</v>
      </c>
      <c r="H155" s="32">
        <v>0.23958333333333334</v>
      </c>
      <c r="I155" s="30" t="s">
        <v>1451</v>
      </c>
      <c r="J155" s="32">
        <v>0.92152777777777783</v>
      </c>
      <c r="K155" s="30"/>
      <c r="L155" s="30" t="s">
        <v>108</v>
      </c>
      <c r="M155" s="30" t="s">
        <v>991</v>
      </c>
      <c r="N155" s="30">
        <v>9239795</v>
      </c>
      <c r="O155" s="30" t="s">
        <v>673</v>
      </c>
      <c r="P155" s="30" t="s">
        <v>1513</v>
      </c>
      <c r="Q155" s="30">
        <v>0</v>
      </c>
      <c r="R155" s="30" t="s">
        <v>1514</v>
      </c>
      <c r="S155" s="30"/>
      <c r="T155" s="30"/>
      <c r="U155" s="30">
        <v>7</v>
      </c>
      <c r="V155" s="30">
        <v>7</v>
      </c>
      <c r="W155" s="30" t="s">
        <v>1135</v>
      </c>
      <c r="X155" s="30" t="s">
        <v>122</v>
      </c>
      <c r="Y155" s="30" t="s">
        <v>188</v>
      </c>
    </row>
    <row r="156" spans="1:25" x14ac:dyDescent="0.25">
      <c r="A156" s="30">
        <v>366650</v>
      </c>
      <c r="B156" s="30" t="s">
        <v>91</v>
      </c>
      <c r="C156" s="30" t="s">
        <v>171</v>
      </c>
      <c r="D156" s="30" t="s">
        <v>172</v>
      </c>
      <c r="E156" s="30">
        <v>56</v>
      </c>
      <c r="F156" s="30">
        <v>1083</v>
      </c>
      <c r="G156" s="30" t="s">
        <v>1451</v>
      </c>
      <c r="H156" s="32">
        <v>0.28472222222222221</v>
      </c>
      <c r="I156" s="30" t="s">
        <v>1451</v>
      </c>
      <c r="J156" s="32">
        <v>0.72013888888888899</v>
      </c>
      <c r="K156" s="30"/>
      <c r="L156" s="30" t="s">
        <v>108</v>
      </c>
      <c r="M156" s="30" t="s">
        <v>174</v>
      </c>
      <c r="N156" s="30">
        <v>9184524</v>
      </c>
      <c r="O156" s="30" t="s">
        <v>96</v>
      </c>
      <c r="P156" s="30" t="s">
        <v>1515</v>
      </c>
      <c r="Q156" s="30">
        <v>0</v>
      </c>
      <c r="R156" s="30" t="s">
        <v>1516</v>
      </c>
      <c r="S156" s="30"/>
      <c r="T156" s="30"/>
      <c r="U156" s="30" t="s">
        <v>1517</v>
      </c>
      <c r="V156" s="30" t="s">
        <v>1517</v>
      </c>
      <c r="W156" s="30" t="s">
        <v>179</v>
      </c>
      <c r="X156" s="30" t="s">
        <v>122</v>
      </c>
      <c r="Y156" s="30" t="s">
        <v>122</v>
      </c>
    </row>
    <row r="157" spans="1:25" x14ac:dyDescent="0.25">
      <c r="A157" s="30">
        <v>367221</v>
      </c>
      <c r="B157" s="30" t="s">
        <v>483</v>
      </c>
      <c r="C157" s="30" t="s">
        <v>1518</v>
      </c>
      <c r="D157" s="30" t="s">
        <v>1519</v>
      </c>
      <c r="E157" s="30">
        <v>10</v>
      </c>
      <c r="F157" s="30">
        <v>5</v>
      </c>
      <c r="G157" s="30" t="s">
        <v>1451</v>
      </c>
      <c r="H157" s="32">
        <v>0.33333333333333331</v>
      </c>
      <c r="I157" s="30" t="s">
        <v>1451</v>
      </c>
      <c r="J157" s="32">
        <v>0.45833333333333331</v>
      </c>
      <c r="K157" s="30"/>
      <c r="L157" s="30" t="s">
        <v>108</v>
      </c>
      <c r="M157" s="30" t="s">
        <v>330</v>
      </c>
      <c r="N157" s="30" t="s">
        <v>1520</v>
      </c>
      <c r="O157" s="30" t="s">
        <v>252</v>
      </c>
      <c r="P157" s="30" t="s">
        <v>1521</v>
      </c>
      <c r="Q157" s="30">
        <v>0.62</v>
      </c>
      <c r="R157" s="30" t="s">
        <v>332</v>
      </c>
      <c r="S157" s="30"/>
      <c r="T157" s="30"/>
      <c r="U157" s="30"/>
      <c r="V157" s="30"/>
      <c r="W157" s="30" t="s">
        <v>1522</v>
      </c>
      <c r="X157" s="30" t="s">
        <v>507</v>
      </c>
      <c r="Y157" s="30" t="s">
        <v>102</v>
      </c>
    </row>
    <row r="158" spans="1:25" x14ac:dyDescent="0.25">
      <c r="A158" s="30">
        <v>366869</v>
      </c>
      <c r="B158" s="30" t="s">
        <v>91</v>
      </c>
      <c r="C158" s="30" t="s">
        <v>1123</v>
      </c>
      <c r="D158" s="30" t="s">
        <v>1124</v>
      </c>
      <c r="E158" s="30">
        <v>54</v>
      </c>
      <c r="F158" s="30">
        <v>499</v>
      </c>
      <c r="G158" s="30" t="s">
        <v>1451</v>
      </c>
      <c r="H158" s="32">
        <v>0.36249999999999999</v>
      </c>
      <c r="I158" s="30" t="s">
        <v>1451</v>
      </c>
      <c r="J158" s="32">
        <v>0.7270833333333333</v>
      </c>
      <c r="K158" s="30"/>
      <c r="L158" s="30" t="s">
        <v>108</v>
      </c>
      <c r="M158" s="30" t="s">
        <v>243</v>
      </c>
      <c r="N158" s="30">
        <v>7917757</v>
      </c>
      <c r="O158" s="30" t="s">
        <v>211</v>
      </c>
      <c r="P158" s="30" t="s">
        <v>1523</v>
      </c>
      <c r="Q158" s="30">
        <v>0</v>
      </c>
      <c r="R158" s="30" t="s">
        <v>1524</v>
      </c>
      <c r="S158" s="30"/>
      <c r="T158" s="30"/>
      <c r="U158" s="30">
        <v>20041</v>
      </c>
      <c r="V158" s="30">
        <v>20041</v>
      </c>
      <c r="W158" s="30" t="s">
        <v>1127</v>
      </c>
      <c r="X158" s="30" t="s">
        <v>247</v>
      </c>
      <c r="Y158" s="30" t="s">
        <v>247</v>
      </c>
    </row>
    <row r="159" spans="1:25" x14ac:dyDescent="0.25">
      <c r="A159" s="30">
        <v>302621</v>
      </c>
      <c r="B159" s="30" t="s">
        <v>103</v>
      </c>
      <c r="C159" s="30" t="s">
        <v>1275</v>
      </c>
      <c r="D159" s="30" t="s">
        <v>1276</v>
      </c>
      <c r="E159" s="30">
        <v>347</v>
      </c>
      <c r="F159" s="30">
        <v>168666</v>
      </c>
      <c r="G159" s="30" t="s">
        <v>1451</v>
      </c>
      <c r="H159" s="32">
        <v>0.39305555555555555</v>
      </c>
      <c r="I159" s="30" t="s">
        <v>1451</v>
      </c>
      <c r="J159" s="32">
        <v>0.77916666666666667</v>
      </c>
      <c r="K159" s="30"/>
      <c r="L159" s="30" t="s">
        <v>108</v>
      </c>
      <c r="M159" s="30" t="s">
        <v>349</v>
      </c>
      <c r="N159" s="30">
        <v>9656101</v>
      </c>
      <c r="O159" s="30" t="s">
        <v>350</v>
      </c>
      <c r="P159" s="30" t="s">
        <v>1525</v>
      </c>
      <c r="Q159" s="30">
        <v>0</v>
      </c>
      <c r="R159" s="30" t="s">
        <v>950</v>
      </c>
      <c r="S159" s="30"/>
      <c r="T159" s="30"/>
      <c r="U159" s="30">
        <v>33217</v>
      </c>
      <c r="V159" s="30">
        <v>33217</v>
      </c>
      <c r="W159" s="30" t="s">
        <v>1278</v>
      </c>
      <c r="X159" s="30" t="s">
        <v>1362</v>
      </c>
      <c r="Y159" s="30" t="s">
        <v>188</v>
      </c>
    </row>
    <row r="160" spans="1:25" x14ac:dyDescent="0.25">
      <c r="A160" s="30">
        <v>367300</v>
      </c>
      <c r="B160" s="30" t="s">
        <v>483</v>
      </c>
      <c r="C160" s="30" t="s">
        <v>1526</v>
      </c>
      <c r="D160" s="30" t="s">
        <v>1526</v>
      </c>
      <c r="E160" s="30">
        <v>11</v>
      </c>
      <c r="F160" s="30">
        <v>11</v>
      </c>
      <c r="G160" s="30" t="s">
        <v>1451</v>
      </c>
      <c r="H160" s="32">
        <v>0.41666666666666669</v>
      </c>
      <c r="I160" s="30" t="s">
        <v>1508</v>
      </c>
      <c r="J160" s="32">
        <v>0.54166666666666663</v>
      </c>
      <c r="K160" s="30"/>
      <c r="L160" s="30" t="s">
        <v>108</v>
      </c>
      <c r="M160" s="30" t="s">
        <v>330</v>
      </c>
      <c r="N160" s="30" t="s">
        <v>1527</v>
      </c>
      <c r="O160" s="30" t="s">
        <v>252</v>
      </c>
      <c r="P160" s="30" t="s">
        <v>1528</v>
      </c>
      <c r="Q160" s="30">
        <v>0</v>
      </c>
      <c r="R160" s="30" t="s">
        <v>332</v>
      </c>
      <c r="S160" s="30"/>
      <c r="T160" s="30"/>
      <c r="U160" s="30"/>
      <c r="V160" s="30"/>
      <c r="W160" s="30"/>
      <c r="X160" s="30" t="s">
        <v>247</v>
      </c>
      <c r="Y160" s="30" t="s">
        <v>102</v>
      </c>
    </row>
    <row r="161" spans="1:25" x14ac:dyDescent="0.25">
      <c r="A161" s="30">
        <v>367276</v>
      </c>
      <c r="B161" s="30" t="s">
        <v>137</v>
      </c>
      <c r="C161" s="30" t="s">
        <v>1199</v>
      </c>
      <c r="D161" s="30" t="s">
        <v>1200</v>
      </c>
      <c r="E161" s="30">
        <v>39</v>
      </c>
      <c r="F161" s="30">
        <v>499</v>
      </c>
      <c r="G161" s="30" t="s">
        <v>1451</v>
      </c>
      <c r="H161" s="32">
        <v>0.47916666666666669</v>
      </c>
      <c r="I161" s="30" t="s">
        <v>1208</v>
      </c>
      <c r="J161" s="32">
        <v>0.6777777777777777</v>
      </c>
      <c r="K161" s="30"/>
      <c r="L161" s="30" t="s">
        <v>108</v>
      </c>
      <c r="M161" s="30" t="s">
        <v>1202</v>
      </c>
      <c r="N161" s="30">
        <v>9481037</v>
      </c>
      <c r="O161" s="30" t="s">
        <v>252</v>
      </c>
      <c r="P161" s="30" t="s">
        <v>1529</v>
      </c>
      <c r="Q161" s="30">
        <v>4.9000000000000004</v>
      </c>
      <c r="R161" s="30" t="s">
        <v>338</v>
      </c>
      <c r="S161" s="30"/>
      <c r="T161" s="30"/>
      <c r="U161" s="30"/>
      <c r="V161" s="30"/>
      <c r="W161" s="30" t="s">
        <v>1204</v>
      </c>
      <c r="X161" s="30" t="s">
        <v>231</v>
      </c>
      <c r="Y161" s="30" t="s">
        <v>1530</v>
      </c>
    </row>
    <row r="162" spans="1:25" x14ac:dyDescent="0.25">
      <c r="A162" s="30">
        <v>366472</v>
      </c>
      <c r="B162" s="30" t="s">
        <v>77</v>
      </c>
      <c r="C162" s="30" t="s">
        <v>1531</v>
      </c>
      <c r="D162" s="30" t="s">
        <v>1532</v>
      </c>
      <c r="E162" s="30">
        <v>139</v>
      </c>
      <c r="F162" s="30">
        <v>9999</v>
      </c>
      <c r="G162" s="30" t="s">
        <v>1451</v>
      </c>
      <c r="H162" s="32">
        <v>0.4909722222222222</v>
      </c>
      <c r="I162" s="30" t="s">
        <v>1451</v>
      </c>
      <c r="J162" s="32">
        <v>0.80972222222222223</v>
      </c>
      <c r="K162" s="30"/>
      <c r="L162" s="30" t="s">
        <v>108</v>
      </c>
      <c r="M162" s="30" t="s">
        <v>174</v>
      </c>
      <c r="N162" s="30">
        <v>9491616</v>
      </c>
      <c r="O162" s="30" t="s">
        <v>164</v>
      </c>
      <c r="P162" s="30" t="s">
        <v>1533</v>
      </c>
      <c r="Q162" s="30">
        <v>0</v>
      </c>
      <c r="R162" s="30" t="s">
        <v>1534</v>
      </c>
      <c r="S162" s="30"/>
      <c r="T162" s="30"/>
      <c r="U162" s="30" t="s">
        <v>1535</v>
      </c>
      <c r="V162" s="30" t="s">
        <v>1535</v>
      </c>
      <c r="W162" s="30" t="s">
        <v>1536</v>
      </c>
      <c r="X162" s="30" t="s">
        <v>1260</v>
      </c>
      <c r="Y162" s="30" t="s">
        <v>206</v>
      </c>
    </row>
    <row r="163" spans="1:25" x14ac:dyDescent="0.25">
      <c r="A163" s="30">
        <v>367601</v>
      </c>
      <c r="B163" s="30" t="s">
        <v>392</v>
      </c>
      <c r="C163" s="30" t="s">
        <v>1537</v>
      </c>
      <c r="D163" s="30" t="s">
        <v>1538</v>
      </c>
      <c r="E163" s="30">
        <v>10</v>
      </c>
      <c r="F163" s="30">
        <v>5</v>
      </c>
      <c r="G163" s="30" t="s">
        <v>1451</v>
      </c>
      <c r="H163" s="32">
        <v>0.58333333333333337</v>
      </c>
      <c r="I163" s="30" t="s">
        <v>1422</v>
      </c>
      <c r="J163" s="32">
        <v>0.58333333333333337</v>
      </c>
      <c r="K163" s="30"/>
      <c r="L163" s="30" t="s">
        <v>108</v>
      </c>
      <c r="M163" s="30" t="s">
        <v>330</v>
      </c>
      <c r="N163" s="30" t="s">
        <v>1539</v>
      </c>
      <c r="O163" s="30" t="s">
        <v>252</v>
      </c>
      <c r="P163" s="30" t="s">
        <v>1540</v>
      </c>
      <c r="Q163" s="30">
        <v>0</v>
      </c>
      <c r="R163" s="30" t="s">
        <v>332</v>
      </c>
      <c r="S163" s="30"/>
      <c r="T163" s="30"/>
      <c r="U163" s="30"/>
      <c r="V163" s="30"/>
      <c r="W163" s="30"/>
      <c r="X163" s="30" t="s">
        <v>102</v>
      </c>
      <c r="Y163" s="30" t="s">
        <v>1541</v>
      </c>
    </row>
    <row r="164" spans="1:25" x14ac:dyDescent="0.25">
      <c r="A164" s="30">
        <v>367298</v>
      </c>
      <c r="B164" s="30" t="s">
        <v>392</v>
      </c>
      <c r="C164" s="30">
        <v>800</v>
      </c>
      <c r="D164" s="30" t="s">
        <v>1542</v>
      </c>
      <c r="E164" s="30">
        <v>13</v>
      </c>
      <c r="F164" s="30">
        <v>35</v>
      </c>
      <c r="G164" s="30" t="s">
        <v>1451</v>
      </c>
      <c r="H164" s="32">
        <v>0.58333333333333337</v>
      </c>
      <c r="I164" s="30" t="s">
        <v>1508</v>
      </c>
      <c r="J164" s="32">
        <v>0.33333333333333331</v>
      </c>
      <c r="K164" s="30"/>
      <c r="L164" s="30" t="s">
        <v>108</v>
      </c>
      <c r="M164" s="30" t="s">
        <v>330</v>
      </c>
      <c r="N164" s="30" t="s">
        <v>1543</v>
      </c>
      <c r="O164" s="30" t="s">
        <v>252</v>
      </c>
      <c r="P164" s="30" t="s">
        <v>1544</v>
      </c>
      <c r="Q164" s="30">
        <v>0</v>
      </c>
      <c r="R164" s="30" t="s">
        <v>332</v>
      </c>
      <c r="S164" s="30"/>
      <c r="T164" s="30"/>
      <c r="U164" s="30"/>
      <c r="V164" s="30"/>
      <c r="W164" s="30"/>
      <c r="X164" s="30" t="s">
        <v>102</v>
      </c>
      <c r="Y164" s="30" t="s">
        <v>1205</v>
      </c>
    </row>
    <row r="165" spans="1:25" x14ac:dyDescent="0.25">
      <c r="A165" s="30">
        <v>367285</v>
      </c>
      <c r="B165" s="30" t="s">
        <v>137</v>
      </c>
      <c r="C165" s="30" t="s">
        <v>938</v>
      </c>
      <c r="D165" s="30" t="s">
        <v>366</v>
      </c>
      <c r="E165" s="30">
        <v>28</v>
      </c>
      <c r="F165" s="30">
        <v>284</v>
      </c>
      <c r="G165" s="30" t="s">
        <v>1451</v>
      </c>
      <c r="H165" s="32">
        <v>0.71875</v>
      </c>
      <c r="I165" s="30" t="s">
        <v>1545</v>
      </c>
      <c r="J165" s="32">
        <v>0.55555555555555558</v>
      </c>
      <c r="K165" s="30"/>
      <c r="L165" s="30" t="s">
        <v>108</v>
      </c>
      <c r="M165" s="30" t="s">
        <v>920</v>
      </c>
      <c r="N165" s="30"/>
      <c r="O165" s="30" t="s">
        <v>252</v>
      </c>
      <c r="P165" s="30" t="s">
        <v>1546</v>
      </c>
      <c r="Q165" s="30">
        <v>0</v>
      </c>
      <c r="R165" s="30" t="s">
        <v>338</v>
      </c>
      <c r="S165" s="30"/>
      <c r="T165" s="30"/>
      <c r="U165" s="30"/>
      <c r="V165" s="30"/>
      <c r="W165" s="30" t="s">
        <v>940</v>
      </c>
      <c r="X165" s="30" t="s">
        <v>117</v>
      </c>
      <c r="Y165" s="30" t="s">
        <v>117</v>
      </c>
    </row>
    <row r="166" spans="1:25" x14ac:dyDescent="0.25">
      <c r="A166" s="30">
        <v>367286</v>
      </c>
      <c r="B166" s="30" t="s">
        <v>145</v>
      </c>
      <c r="C166" s="30" t="s">
        <v>380</v>
      </c>
      <c r="D166" s="30" t="s">
        <v>381</v>
      </c>
      <c r="E166" s="30">
        <v>87</v>
      </c>
      <c r="F166" s="30">
        <v>2391</v>
      </c>
      <c r="G166" s="30" t="s">
        <v>1451</v>
      </c>
      <c r="H166" s="32">
        <v>0.71875</v>
      </c>
      <c r="I166" s="30" t="s">
        <v>1545</v>
      </c>
      <c r="J166" s="32">
        <v>0.55555555555555558</v>
      </c>
      <c r="K166" s="30"/>
      <c r="L166" s="30" t="s">
        <v>108</v>
      </c>
      <c r="M166" s="30" t="s">
        <v>920</v>
      </c>
      <c r="N166" s="30"/>
      <c r="O166" s="30" t="s">
        <v>350</v>
      </c>
      <c r="P166" s="30" t="s">
        <v>1547</v>
      </c>
      <c r="Q166" s="30">
        <v>0</v>
      </c>
      <c r="R166" s="30" t="s">
        <v>421</v>
      </c>
      <c r="S166" s="30"/>
      <c r="T166" s="30"/>
      <c r="U166" s="30"/>
      <c r="V166" s="30"/>
      <c r="W166" s="30" t="s">
        <v>384</v>
      </c>
      <c r="X166" s="30" t="s">
        <v>117</v>
      </c>
      <c r="Y166" s="30" t="s">
        <v>117</v>
      </c>
    </row>
    <row r="167" spans="1:25" x14ac:dyDescent="0.25">
      <c r="A167" s="30">
        <v>366733</v>
      </c>
      <c r="B167" s="30" t="s">
        <v>91</v>
      </c>
      <c r="C167" s="30" t="s">
        <v>276</v>
      </c>
      <c r="D167" s="30" t="s">
        <v>277</v>
      </c>
      <c r="E167" s="30">
        <v>69</v>
      </c>
      <c r="F167" s="30">
        <v>764</v>
      </c>
      <c r="G167" s="30" t="s">
        <v>1508</v>
      </c>
      <c r="H167" s="32">
        <v>0.29722222222222222</v>
      </c>
      <c r="I167" s="30" t="s">
        <v>1508</v>
      </c>
      <c r="J167" s="32">
        <v>0.6645833333333333</v>
      </c>
      <c r="K167" s="30"/>
      <c r="L167" s="30" t="s">
        <v>108</v>
      </c>
      <c r="M167" s="30" t="s">
        <v>279</v>
      </c>
      <c r="N167" s="30">
        <v>7030523</v>
      </c>
      <c r="O167" s="30" t="s">
        <v>96</v>
      </c>
      <c r="P167" s="30" t="s">
        <v>1548</v>
      </c>
      <c r="Q167" s="30">
        <v>0</v>
      </c>
      <c r="R167" s="30" t="s">
        <v>1549</v>
      </c>
      <c r="S167" s="30"/>
      <c r="T167" s="30"/>
      <c r="U167" s="30">
        <v>20041</v>
      </c>
      <c r="V167" s="30">
        <v>20041</v>
      </c>
      <c r="W167" s="30" t="s">
        <v>281</v>
      </c>
      <c r="X167" s="30" t="s">
        <v>494</v>
      </c>
      <c r="Y167" s="30" t="s">
        <v>283</v>
      </c>
    </row>
    <row r="168" spans="1:25" x14ac:dyDescent="0.25">
      <c r="A168" s="30">
        <v>303919</v>
      </c>
      <c r="B168" s="30" t="s">
        <v>103</v>
      </c>
      <c r="C168" s="30" t="s">
        <v>1194</v>
      </c>
      <c r="D168" s="30" t="s">
        <v>1195</v>
      </c>
      <c r="E168" s="30">
        <v>224</v>
      </c>
      <c r="F168" s="30">
        <v>70538</v>
      </c>
      <c r="G168" s="30" t="s">
        <v>1508</v>
      </c>
      <c r="H168" s="32">
        <v>0.32013888888888892</v>
      </c>
      <c r="I168" s="30" t="s">
        <v>1508</v>
      </c>
      <c r="J168" s="32">
        <v>0.7055555555555556</v>
      </c>
      <c r="K168" s="30"/>
      <c r="L168" s="30" t="s">
        <v>108</v>
      </c>
      <c r="M168" s="30" t="s">
        <v>109</v>
      </c>
      <c r="N168" s="30">
        <v>9041253</v>
      </c>
      <c r="O168" s="30" t="s">
        <v>673</v>
      </c>
      <c r="P168" s="30" t="s">
        <v>1550</v>
      </c>
      <c r="Q168" s="30">
        <v>0</v>
      </c>
      <c r="R168" s="30" t="s">
        <v>950</v>
      </c>
      <c r="S168" s="30"/>
      <c r="T168" s="30"/>
      <c r="U168" s="30" t="s">
        <v>1551</v>
      </c>
      <c r="V168" s="30" t="s">
        <v>1551</v>
      </c>
      <c r="W168" s="30" t="s">
        <v>1198</v>
      </c>
      <c r="X168" s="30" t="s">
        <v>295</v>
      </c>
      <c r="Y168" s="30" t="s">
        <v>206</v>
      </c>
    </row>
    <row r="169" spans="1:25" x14ac:dyDescent="0.25">
      <c r="A169" s="30">
        <v>367020</v>
      </c>
      <c r="B169" s="30" t="s">
        <v>259</v>
      </c>
      <c r="C169" s="30" t="s">
        <v>529</v>
      </c>
      <c r="D169" s="30" t="s">
        <v>530</v>
      </c>
      <c r="E169" s="30">
        <v>105</v>
      </c>
      <c r="F169" s="30">
        <v>5241</v>
      </c>
      <c r="G169" s="30" t="s">
        <v>1508</v>
      </c>
      <c r="H169" s="32">
        <v>0.32291666666666669</v>
      </c>
      <c r="I169" s="30" t="s">
        <v>1552</v>
      </c>
      <c r="J169" s="32">
        <v>0.73611111111111116</v>
      </c>
      <c r="K169" s="30"/>
      <c r="L169" s="30" t="s">
        <v>108</v>
      </c>
      <c r="M169" s="30" t="s">
        <v>262</v>
      </c>
      <c r="N169" s="30" t="s">
        <v>531</v>
      </c>
      <c r="O169" s="30" t="s">
        <v>263</v>
      </c>
      <c r="P169" s="30" t="s">
        <v>1553</v>
      </c>
      <c r="Q169" s="30">
        <v>0</v>
      </c>
      <c r="R169" s="30" t="s">
        <v>1554</v>
      </c>
      <c r="S169" s="30"/>
      <c r="T169" s="30"/>
      <c r="U169" s="30">
        <v>4</v>
      </c>
      <c r="V169" s="30">
        <v>4</v>
      </c>
      <c r="W169" s="30"/>
      <c r="X169" s="30" t="s">
        <v>405</v>
      </c>
      <c r="Y169" s="30" t="s">
        <v>1076</v>
      </c>
    </row>
    <row r="170" spans="1:25" x14ac:dyDescent="0.25">
      <c r="A170" s="30">
        <v>367198</v>
      </c>
      <c r="B170" s="30" t="s">
        <v>77</v>
      </c>
      <c r="C170" s="30" t="s">
        <v>267</v>
      </c>
      <c r="D170" s="30" t="s">
        <v>268</v>
      </c>
      <c r="E170" s="30">
        <v>86</v>
      </c>
      <c r="F170" s="30">
        <v>2546</v>
      </c>
      <c r="G170" s="30" t="s">
        <v>1508</v>
      </c>
      <c r="H170" s="32">
        <v>0.33333333333333331</v>
      </c>
      <c r="I170" s="30" t="s">
        <v>1508</v>
      </c>
      <c r="J170" s="32">
        <v>0.47500000000000003</v>
      </c>
      <c r="K170" s="30"/>
      <c r="L170" s="30" t="s">
        <v>108</v>
      </c>
      <c r="M170" s="30" t="s">
        <v>95</v>
      </c>
      <c r="N170" s="30">
        <v>9280718</v>
      </c>
      <c r="O170" s="30" t="s">
        <v>84</v>
      </c>
      <c r="P170" s="30" t="s">
        <v>1555</v>
      </c>
      <c r="Q170" s="30">
        <v>0</v>
      </c>
      <c r="R170" s="30" t="s">
        <v>1556</v>
      </c>
      <c r="S170" s="30"/>
      <c r="T170" s="30"/>
      <c r="U170" s="30" t="s">
        <v>1557</v>
      </c>
      <c r="V170" s="30" t="s">
        <v>1557</v>
      </c>
      <c r="W170" s="30" t="s">
        <v>273</v>
      </c>
      <c r="X170" s="30" t="s">
        <v>652</v>
      </c>
      <c r="Y170" s="30" t="s">
        <v>1558</v>
      </c>
    </row>
    <row r="171" spans="1:25" x14ac:dyDescent="0.25">
      <c r="A171" s="30">
        <v>334915</v>
      </c>
      <c r="B171" s="30" t="s">
        <v>103</v>
      </c>
      <c r="C171" s="30" t="s">
        <v>1559</v>
      </c>
      <c r="D171" s="30" t="s">
        <v>1560</v>
      </c>
      <c r="E171" s="30">
        <v>305</v>
      </c>
      <c r="F171" s="30">
        <v>128052</v>
      </c>
      <c r="G171" s="30" t="s">
        <v>1508</v>
      </c>
      <c r="H171" s="32">
        <v>0.34930555555555554</v>
      </c>
      <c r="I171" s="30" t="s">
        <v>1508</v>
      </c>
      <c r="J171" s="32">
        <v>0.78749999999999998</v>
      </c>
      <c r="K171" s="30"/>
      <c r="L171" s="30" t="s">
        <v>108</v>
      </c>
      <c r="M171" s="30" t="s">
        <v>109</v>
      </c>
      <c r="N171" s="30">
        <v>9555723</v>
      </c>
      <c r="O171" s="30" t="s">
        <v>616</v>
      </c>
      <c r="P171" s="30" t="s">
        <v>1561</v>
      </c>
      <c r="Q171" s="30">
        <v>0</v>
      </c>
      <c r="R171" s="30" t="s">
        <v>950</v>
      </c>
      <c r="S171" s="30"/>
      <c r="T171" s="30"/>
      <c r="U171" s="30" t="s">
        <v>1562</v>
      </c>
      <c r="V171" s="30" t="s">
        <v>1562</v>
      </c>
      <c r="W171" s="30" t="s">
        <v>1563</v>
      </c>
      <c r="X171" s="30" t="s">
        <v>206</v>
      </c>
      <c r="Y171" s="30" t="s">
        <v>122</v>
      </c>
    </row>
    <row r="172" spans="1:25" x14ac:dyDescent="0.25">
      <c r="A172" s="30">
        <v>367564</v>
      </c>
      <c r="B172" s="30" t="s">
        <v>137</v>
      </c>
      <c r="C172" s="30" t="s">
        <v>1564</v>
      </c>
      <c r="D172" s="30" t="s">
        <v>1565</v>
      </c>
      <c r="E172" s="30">
        <v>12</v>
      </c>
      <c r="F172" s="30">
        <v>25</v>
      </c>
      <c r="G172" s="30" t="s">
        <v>1508</v>
      </c>
      <c r="H172" s="32">
        <v>0.41666666666666669</v>
      </c>
      <c r="I172" s="30" t="s">
        <v>1208</v>
      </c>
      <c r="J172" s="32">
        <v>0.375</v>
      </c>
      <c r="K172" s="30"/>
      <c r="L172" s="30" t="s">
        <v>108</v>
      </c>
      <c r="M172" s="30" t="s">
        <v>1202</v>
      </c>
      <c r="N172" s="30">
        <v>502905</v>
      </c>
      <c r="O172" s="30" t="s">
        <v>252</v>
      </c>
      <c r="P172" s="30" t="s">
        <v>1566</v>
      </c>
      <c r="Q172" s="30">
        <v>1.7</v>
      </c>
      <c r="R172" s="30" t="s">
        <v>332</v>
      </c>
      <c r="S172" s="30"/>
      <c r="T172" s="30"/>
      <c r="U172" s="30"/>
      <c r="V172" s="30"/>
      <c r="W172" s="30"/>
      <c r="X172" s="30" t="s">
        <v>398</v>
      </c>
      <c r="Y172" s="30" t="s">
        <v>1205</v>
      </c>
    </row>
    <row r="173" spans="1:25" x14ac:dyDescent="0.25">
      <c r="A173" s="30">
        <v>367383</v>
      </c>
      <c r="B173" s="30" t="s">
        <v>392</v>
      </c>
      <c r="C173" s="30" t="s">
        <v>1567</v>
      </c>
      <c r="D173" s="30" t="s">
        <v>1567</v>
      </c>
      <c r="E173" s="30">
        <v>12</v>
      </c>
      <c r="F173" s="30">
        <v>10</v>
      </c>
      <c r="G173" s="30" t="s">
        <v>1508</v>
      </c>
      <c r="H173" s="32">
        <v>0.4375</v>
      </c>
      <c r="I173" s="30" t="s">
        <v>1552</v>
      </c>
      <c r="J173" s="32">
        <v>0.625</v>
      </c>
      <c r="K173" s="30"/>
      <c r="L173" s="30" t="s">
        <v>108</v>
      </c>
      <c r="M173" s="30" t="s">
        <v>330</v>
      </c>
      <c r="N173" s="30" t="s">
        <v>1568</v>
      </c>
      <c r="O173" s="30" t="s">
        <v>252</v>
      </c>
      <c r="P173" s="30" t="s">
        <v>1569</v>
      </c>
      <c r="Q173" s="30">
        <v>6</v>
      </c>
      <c r="R173" s="30" t="s">
        <v>332</v>
      </c>
      <c r="S173" s="30"/>
      <c r="T173" s="30"/>
      <c r="U173" s="30"/>
      <c r="V173" s="30"/>
      <c r="W173" s="30" t="s">
        <v>1570</v>
      </c>
      <c r="X173" s="30" t="s">
        <v>247</v>
      </c>
      <c r="Y173" s="30" t="s">
        <v>1571</v>
      </c>
    </row>
    <row r="174" spans="1:25" x14ac:dyDescent="0.25">
      <c r="A174" s="30">
        <v>317998</v>
      </c>
      <c r="B174" s="30" t="s">
        <v>103</v>
      </c>
      <c r="C174" s="30" t="s">
        <v>1572</v>
      </c>
      <c r="D174" s="30" t="s">
        <v>1573</v>
      </c>
      <c r="E174" s="30">
        <v>285</v>
      </c>
      <c r="F174" s="30">
        <v>86273</v>
      </c>
      <c r="G174" s="30" t="s">
        <v>1508</v>
      </c>
      <c r="H174" s="32">
        <v>0.56111111111111112</v>
      </c>
      <c r="I174" s="30" t="s">
        <v>1508</v>
      </c>
      <c r="J174" s="32">
        <v>0.99652777777777779</v>
      </c>
      <c r="K174" s="30"/>
      <c r="L174" s="30" t="s">
        <v>108</v>
      </c>
      <c r="M174" s="30" t="s">
        <v>1023</v>
      </c>
      <c r="N174" s="30">
        <v>9378450</v>
      </c>
      <c r="O174" s="30" t="s">
        <v>350</v>
      </c>
      <c r="P174" s="30" t="s">
        <v>1574</v>
      </c>
      <c r="Q174" s="30">
        <v>0</v>
      </c>
      <c r="R174" s="30" t="s">
        <v>950</v>
      </c>
      <c r="S174" s="30"/>
      <c r="T174" s="30"/>
      <c r="U174" s="30">
        <v>414</v>
      </c>
      <c r="V174" s="30">
        <v>414</v>
      </c>
      <c r="W174" s="30" t="s">
        <v>1575</v>
      </c>
      <c r="X174" s="30" t="s">
        <v>1576</v>
      </c>
      <c r="Y174" s="30" t="s">
        <v>158</v>
      </c>
    </row>
    <row r="175" spans="1:25" x14ac:dyDescent="0.25">
      <c r="A175" s="30">
        <v>367423</v>
      </c>
      <c r="B175" s="30" t="s">
        <v>483</v>
      </c>
      <c r="C175" s="30" t="s">
        <v>1577</v>
      </c>
      <c r="D175" s="30" t="s">
        <v>1577</v>
      </c>
      <c r="E175" s="30">
        <v>15</v>
      </c>
      <c r="F175" s="30">
        <v>44</v>
      </c>
      <c r="G175" s="30" t="s">
        <v>1508</v>
      </c>
      <c r="H175" s="32">
        <v>0.60416666666666663</v>
      </c>
      <c r="I175" s="30" t="s">
        <v>1508</v>
      </c>
      <c r="J175" s="32">
        <v>0.64583333333333337</v>
      </c>
      <c r="K175" s="30"/>
      <c r="L175" s="30" t="s">
        <v>108</v>
      </c>
      <c r="M175" s="30" t="s">
        <v>330</v>
      </c>
      <c r="N175" s="30">
        <v>41108</v>
      </c>
      <c r="O175" s="30" t="s">
        <v>252</v>
      </c>
      <c r="P175" s="30" t="s">
        <v>1578</v>
      </c>
      <c r="Q175" s="30">
        <v>1.1499999999999999</v>
      </c>
      <c r="R175" s="30" t="s">
        <v>332</v>
      </c>
      <c r="S175" s="30"/>
      <c r="T175" s="30"/>
      <c r="U175" s="30"/>
      <c r="V175" s="30"/>
      <c r="W175" s="30" t="s">
        <v>1579</v>
      </c>
      <c r="X175" s="30" t="s">
        <v>102</v>
      </c>
      <c r="Y175" s="30" t="s">
        <v>102</v>
      </c>
    </row>
    <row r="176" spans="1:25" x14ac:dyDescent="0.25">
      <c r="A176" s="30">
        <v>367426</v>
      </c>
      <c r="B176" s="30" t="s">
        <v>483</v>
      </c>
      <c r="C176" s="30" t="s">
        <v>1437</v>
      </c>
      <c r="D176" s="30" t="s">
        <v>1438</v>
      </c>
      <c r="E176" s="30">
        <v>16</v>
      </c>
      <c r="F176" s="30">
        <v>1</v>
      </c>
      <c r="G176" s="30" t="s">
        <v>1508</v>
      </c>
      <c r="H176" s="32">
        <v>0.60416666666666663</v>
      </c>
      <c r="I176" s="30" t="s">
        <v>1508</v>
      </c>
      <c r="J176" s="32">
        <v>0.75</v>
      </c>
      <c r="K176" s="30"/>
      <c r="L176" s="30" t="s">
        <v>108</v>
      </c>
      <c r="M176" s="30" t="s">
        <v>330</v>
      </c>
      <c r="N176" s="30" t="s">
        <v>1439</v>
      </c>
      <c r="O176" s="30" t="s">
        <v>252</v>
      </c>
      <c r="P176" s="30" t="s">
        <v>1580</v>
      </c>
      <c r="Q176" s="30">
        <v>1</v>
      </c>
      <c r="R176" s="30" t="s">
        <v>332</v>
      </c>
      <c r="S176" s="30"/>
      <c r="T176" s="30"/>
      <c r="U176" s="30"/>
      <c r="V176" s="30"/>
      <c r="W176" s="30"/>
      <c r="X176" s="30" t="s">
        <v>102</v>
      </c>
      <c r="Y176" s="30" t="s">
        <v>102</v>
      </c>
    </row>
    <row r="177" spans="1:25" x14ac:dyDescent="0.25">
      <c r="A177" s="30">
        <v>367341</v>
      </c>
      <c r="B177" s="30" t="s">
        <v>137</v>
      </c>
      <c r="C177" s="30" t="s">
        <v>449</v>
      </c>
      <c r="D177" s="30" t="s">
        <v>450</v>
      </c>
      <c r="E177" s="30">
        <v>26</v>
      </c>
      <c r="F177" s="30">
        <v>284</v>
      </c>
      <c r="G177" s="30" t="s">
        <v>1508</v>
      </c>
      <c r="H177" s="32">
        <v>0.75694444444444453</v>
      </c>
      <c r="I177" s="30" t="s">
        <v>1422</v>
      </c>
      <c r="J177" s="32">
        <v>0.55138888888888882</v>
      </c>
      <c r="K177" s="30"/>
      <c r="L177" s="30" t="s">
        <v>108</v>
      </c>
      <c r="M177" s="30" t="s">
        <v>920</v>
      </c>
      <c r="N177" s="30"/>
      <c r="O177" s="30" t="s">
        <v>252</v>
      </c>
      <c r="P177" s="30" t="s">
        <v>1581</v>
      </c>
      <c r="Q177" s="30">
        <v>0</v>
      </c>
      <c r="R177" s="30" t="s">
        <v>418</v>
      </c>
      <c r="S177" s="30"/>
      <c r="T177" s="30"/>
      <c r="U177" s="30"/>
      <c r="V177" s="30"/>
      <c r="W177" s="30" t="s">
        <v>452</v>
      </c>
      <c r="X177" s="30" t="s">
        <v>117</v>
      </c>
      <c r="Y177" s="30" t="s">
        <v>117</v>
      </c>
    </row>
    <row r="178" spans="1:25" x14ac:dyDescent="0.25">
      <c r="A178" s="30">
        <v>367342</v>
      </c>
      <c r="B178" s="30" t="s">
        <v>145</v>
      </c>
      <c r="C178" s="30" t="s">
        <v>146</v>
      </c>
      <c r="D178" s="30" t="s">
        <v>147</v>
      </c>
      <c r="E178" s="30">
        <v>87</v>
      </c>
      <c r="F178" s="30">
        <v>2391</v>
      </c>
      <c r="G178" s="30" t="s">
        <v>1508</v>
      </c>
      <c r="H178" s="32">
        <v>0.75694444444444453</v>
      </c>
      <c r="I178" s="30" t="s">
        <v>1422</v>
      </c>
      <c r="J178" s="32">
        <v>0.55138888888888882</v>
      </c>
      <c r="K178" s="30"/>
      <c r="L178" s="30" t="s">
        <v>108</v>
      </c>
      <c r="M178" s="30" t="s">
        <v>920</v>
      </c>
      <c r="N178" s="30"/>
      <c r="O178" s="30" t="s">
        <v>350</v>
      </c>
      <c r="P178" s="30" t="s">
        <v>1582</v>
      </c>
      <c r="Q178" s="30">
        <v>0</v>
      </c>
      <c r="R178" s="30" t="s">
        <v>421</v>
      </c>
      <c r="S178" s="30"/>
      <c r="T178" s="30"/>
      <c r="U178" s="30"/>
      <c r="V178" s="30"/>
      <c r="W178" s="30" t="s">
        <v>150</v>
      </c>
      <c r="X178" s="30" t="s">
        <v>117</v>
      </c>
      <c r="Y178" s="30" t="s">
        <v>117</v>
      </c>
    </row>
    <row r="179" spans="1:25" x14ac:dyDescent="0.25">
      <c r="A179" s="30">
        <v>367214</v>
      </c>
      <c r="B179" s="30" t="s">
        <v>91</v>
      </c>
      <c r="C179" s="30" t="s">
        <v>92</v>
      </c>
      <c r="D179" s="30" t="s">
        <v>93</v>
      </c>
      <c r="E179" s="30">
        <v>108</v>
      </c>
      <c r="F179" s="30">
        <v>5873</v>
      </c>
      <c r="G179" s="30" t="s">
        <v>1508</v>
      </c>
      <c r="H179" s="32">
        <v>0.84375</v>
      </c>
      <c r="I179" s="30" t="s">
        <v>1552</v>
      </c>
      <c r="J179" s="32">
        <v>0.3659722222222222</v>
      </c>
      <c r="K179" s="30"/>
      <c r="L179" s="30" t="s">
        <v>108</v>
      </c>
      <c r="M179" s="30" t="s">
        <v>95</v>
      </c>
      <c r="N179" s="30">
        <v>9002647</v>
      </c>
      <c r="O179" s="30" t="s">
        <v>96</v>
      </c>
      <c r="P179" s="30" t="s">
        <v>1583</v>
      </c>
      <c r="Q179" s="30">
        <v>0</v>
      </c>
      <c r="R179" s="30" t="s">
        <v>1584</v>
      </c>
      <c r="S179" s="30"/>
      <c r="T179" s="30"/>
      <c r="U179" s="30" t="s">
        <v>1467</v>
      </c>
      <c r="V179" s="30" t="s">
        <v>1467</v>
      </c>
      <c r="W179" s="30" t="s">
        <v>100</v>
      </c>
      <c r="X179" s="30" t="s">
        <v>853</v>
      </c>
      <c r="Y179" s="30" t="s">
        <v>559</v>
      </c>
    </row>
    <row r="180" spans="1:25" x14ac:dyDescent="0.25">
      <c r="A180" s="30">
        <v>367280</v>
      </c>
      <c r="B180" s="30" t="s">
        <v>77</v>
      </c>
      <c r="C180" s="30" t="s">
        <v>700</v>
      </c>
      <c r="D180" s="30" t="s">
        <v>701</v>
      </c>
      <c r="E180" s="30">
        <v>159</v>
      </c>
      <c r="F180" s="30">
        <v>15215</v>
      </c>
      <c r="G180" s="30" t="s">
        <v>1552</v>
      </c>
      <c r="H180" s="32">
        <v>0.25069444444444444</v>
      </c>
      <c r="I180" s="30" t="s">
        <v>1552</v>
      </c>
      <c r="J180" s="32">
        <v>0.7729166666666667</v>
      </c>
      <c r="K180" s="30"/>
      <c r="L180" s="30" t="s">
        <v>108</v>
      </c>
      <c r="M180" s="30" t="s">
        <v>154</v>
      </c>
      <c r="N180" s="30">
        <v>9809904</v>
      </c>
      <c r="O180" s="30" t="s">
        <v>141</v>
      </c>
      <c r="P180" s="30" t="s">
        <v>1585</v>
      </c>
      <c r="Q180" s="30">
        <v>0</v>
      </c>
      <c r="R180" s="30" t="s">
        <v>1586</v>
      </c>
      <c r="S180" s="30"/>
      <c r="T180" s="30"/>
      <c r="U180" s="30">
        <v>29</v>
      </c>
      <c r="V180" s="30">
        <v>29</v>
      </c>
      <c r="W180" s="30" t="s">
        <v>704</v>
      </c>
      <c r="X180" s="30" t="s">
        <v>295</v>
      </c>
      <c r="Y180" s="30" t="s">
        <v>526</v>
      </c>
    </row>
    <row r="181" spans="1:25" x14ac:dyDescent="0.25">
      <c r="A181" s="30">
        <v>303920</v>
      </c>
      <c r="B181" s="30" t="s">
        <v>103</v>
      </c>
      <c r="C181" s="30" t="s">
        <v>1233</v>
      </c>
      <c r="D181" s="30" t="s">
        <v>1234</v>
      </c>
      <c r="E181" s="30">
        <v>251</v>
      </c>
      <c r="F181" s="30">
        <v>69203</v>
      </c>
      <c r="G181" s="30" t="s">
        <v>1552</v>
      </c>
      <c r="H181" s="32">
        <v>0.28263888888888888</v>
      </c>
      <c r="I181" s="30" t="s">
        <v>1552</v>
      </c>
      <c r="J181" s="32">
        <v>0.76111111111111107</v>
      </c>
      <c r="K181" s="30"/>
      <c r="L181" s="30" t="s">
        <v>108</v>
      </c>
      <c r="M181" s="30" t="s">
        <v>1235</v>
      </c>
      <c r="N181" s="30" t="s">
        <v>1236</v>
      </c>
      <c r="O181" s="30" t="s">
        <v>673</v>
      </c>
      <c r="P181" s="30" t="s">
        <v>1587</v>
      </c>
      <c r="Q181" s="30">
        <v>0</v>
      </c>
      <c r="R181" s="30" t="s">
        <v>950</v>
      </c>
      <c r="S181" s="30"/>
      <c r="T181" s="30"/>
      <c r="U181" s="30">
        <v>5</v>
      </c>
      <c r="V181" s="30">
        <v>5</v>
      </c>
      <c r="W181" s="30" t="s">
        <v>1238</v>
      </c>
      <c r="X181" s="30" t="s">
        <v>188</v>
      </c>
      <c r="Y181" s="30" t="s">
        <v>122</v>
      </c>
    </row>
    <row r="182" spans="1:25" x14ac:dyDescent="0.25">
      <c r="A182" s="30">
        <v>312048</v>
      </c>
      <c r="B182" s="30" t="s">
        <v>103</v>
      </c>
      <c r="C182" s="30" t="s">
        <v>1239</v>
      </c>
      <c r="D182" s="30" t="s">
        <v>1240</v>
      </c>
      <c r="E182" s="30">
        <v>246</v>
      </c>
      <c r="F182" s="30">
        <v>72458</v>
      </c>
      <c r="G182" s="30" t="s">
        <v>1552</v>
      </c>
      <c r="H182" s="32">
        <v>0.30138888888888887</v>
      </c>
      <c r="I182" s="30" t="s">
        <v>1552</v>
      </c>
      <c r="J182" s="32">
        <v>0.76736111111111116</v>
      </c>
      <c r="K182" s="30"/>
      <c r="L182" s="30" t="s">
        <v>108</v>
      </c>
      <c r="M182" s="30" t="s">
        <v>232</v>
      </c>
      <c r="N182" s="30"/>
      <c r="O182" s="30" t="s">
        <v>350</v>
      </c>
      <c r="P182" s="30" t="s">
        <v>1588</v>
      </c>
      <c r="Q182" s="30">
        <v>0</v>
      </c>
      <c r="R182" s="30" t="s">
        <v>950</v>
      </c>
      <c r="S182" s="30"/>
      <c r="T182" s="30"/>
      <c r="U182" s="30">
        <v>41</v>
      </c>
      <c r="V182" s="30">
        <v>41</v>
      </c>
      <c r="W182" s="30" t="s">
        <v>1242</v>
      </c>
      <c r="X182" s="30" t="s">
        <v>122</v>
      </c>
      <c r="Y182" s="30" t="s">
        <v>188</v>
      </c>
    </row>
    <row r="183" spans="1:25" x14ac:dyDescent="0.25">
      <c r="A183" s="30">
        <v>303921</v>
      </c>
      <c r="B183" s="30" t="s">
        <v>103</v>
      </c>
      <c r="C183" s="30" t="s">
        <v>1589</v>
      </c>
      <c r="D183" s="30" t="s">
        <v>1590</v>
      </c>
      <c r="E183" s="30">
        <v>285</v>
      </c>
      <c r="F183" s="30">
        <v>82820</v>
      </c>
      <c r="G183" s="30" t="s">
        <v>1552</v>
      </c>
      <c r="H183" s="32">
        <v>0.31944444444444448</v>
      </c>
      <c r="I183" s="30" t="s">
        <v>1552</v>
      </c>
      <c r="J183" s="32">
        <v>0.62361111111111112</v>
      </c>
      <c r="K183" s="30"/>
      <c r="L183" s="30" t="s">
        <v>108</v>
      </c>
      <c r="M183" s="30" t="s">
        <v>1023</v>
      </c>
      <c r="N183" s="30">
        <v>9211279</v>
      </c>
      <c r="O183" s="30" t="s">
        <v>355</v>
      </c>
      <c r="P183" s="30" t="s">
        <v>1591</v>
      </c>
      <c r="Q183" s="30">
        <v>0</v>
      </c>
      <c r="R183" s="30" t="s">
        <v>950</v>
      </c>
      <c r="S183" s="30"/>
      <c r="T183" s="30"/>
      <c r="U183" s="30">
        <v>704</v>
      </c>
      <c r="V183" s="30">
        <v>704</v>
      </c>
      <c r="W183" s="30" t="s">
        <v>1592</v>
      </c>
      <c r="X183" s="30" t="s">
        <v>1362</v>
      </c>
      <c r="Y183" s="30" t="s">
        <v>773</v>
      </c>
    </row>
    <row r="184" spans="1:25" x14ac:dyDescent="0.25">
      <c r="A184" s="30">
        <v>367437</v>
      </c>
      <c r="B184" s="30" t="s">
        <v>392</v>
      </c>
      <c r="C184" s="30" t="s">
        <v>1066</v>
      </c>
      <c r="D184" s="30" t="s">
        <v>1067</v>
      </c>
      <c r="E184" s="30">
        <v>15</v>
      </c>
      <c r="F184" s="30">
        <v>14</v>
      </c>
      <c r="G184" s="30" t="s">
        <v>1552</v>
      </c>
      <c r="H184" s="32">
        <v>0.33333333333333331</v>
      </c>
      <c r="I184" s="30" t="s">
        <v>1552</v>
      </c>
      <c r="J184" s="32">
        <v>0.41666666666666669</v>
      </c>
      <c r="K184" s="30"/>
      <c r="L184" s="30" t="s">
        <v>108</v>
      </c>
      <c r="M184" s="30" t="s">
        <v>330</v>
      </c>
      <c r="N184" s="30" t="s">
        <v>1068</v>
      </c>
      <c r="O184" s="30" t="s">
        <v>252</v>
      </c>
      <c r="P184" s="30" t="s">
        <v>1593</v>
      </c>
      <c r="Q184" s="30">
        <v>0</v>
      </c>
      <c r="R184" s="30" t="s">
        <v>363</v>
      </c>
      <c r="S184" s="30"/>
      <c r="T184" s="30"/>
      <c r="U184" s="30"/>
      <c r="V184" s="30"/>
      <c r="W184" s="30" t="s">
        <v>1070</v>
      </c>
      <c r="X184" s="30" t="s">
        <v>102</v>
      </c>
      <c r="Y184" s="30" t="s">
        <v>102</v>
      </c>
    </row>
    <row r="185" spans="1:25" x14ac:dyDescent="0.25">
      <c r="A185" s="30">
        <v>366728</v>
      </c>
      <c r="B185" s="30" t="s">
        <v>103</v>
      </c>
      <c r="C185" s="30" t="s">
        <v>1594</v>
      </c>
      <c r="D185" s="30" t="s">
        <v>1595</v>
      </c>
      <c r="E185" s="30">
        <v>335</v>
      </c>
      <c r="F185" s="30">
        <v>225282</v>
      </c>
      <c r="G185" s="30" t="s">
        <v>1552</v>
      </c>
      <c r="H185" s="32">
        <v>0.36458333333333331</v>
      </c>
      <c r="I185" s="30" t="s">
        <v>1552</v>
      </c>
      <c r="J185" s="32">
        <v>0.78263888888888899</v>
      </c>
      <c r="K185" s="30"/>
      <c r="L185" s="30" t="s">
        <v>108</v>
      </c>
      <c r="M185" s="30" t="s">
        <v>349</v>
      </c>
      <c r="N185" s="30">
        <v>9383948</v>
      </c>
      <c r="O185" s="30" t="s">
        <v>609</v>
      </c>
      <c r="P185" s="30" t="s">
        <v>1596</v>
      </c>
      <c r="Q185" s="30">
        <v>0</v>
      </c>
      <c r="R185" s="30" t="s">
        <v>950</v>
      </c>
      <c r="S185" s="30"/>
      <c r="T185" s="30"/>
      <c r="U185" s="30">
        <v>31497</v>
      </c>
      <c r="V185" s="30">
        <v>31497</v>
      </c>
      <c r="W185" s="30" t="s">
        <v>1597</v>
      </c>
      <c r="X185" s="30" t="s">
        <v>1191</v>
      </c>
      <c r="Y185" s="30" t="s">
        <v>1362</v>
      </c>
    </row>
    <row r="186" spans="1:25" x14ac:dyDescent="0.25">
      <c r="A186" s="30">
        <v>303922</v>
      </c>
      <c r="B186" s="30" t="s">
        <v>103</v>
      </c>
      <c r="C186" s="30" t="s">
        <v>1261</v>
      </c>
      <c r="D186" s="30" t="s">
        <v>1262</v>
      </c>
      <c r="E186" s="30">
        <v>251</v>
      </c>
      <c r="F186" s="30">
        <v>69203</v>
      </c>
      <c r="G186" s="30" t="s">
        <v>1552</v>
      </c>
      <c r="H186" s="32">
        <v>0.50694444444444442</v>
      </c>
      <c r="I186" s="30" t="s">
        <v>1552</v>
      </c>
      <c r="J186" s="32">
        <v>0.87361111111111101</v>
      </c>
      <c r="K186" s="30"/>
      <c r="L186" s="30" t="s">
        <v>108</v>
      </c>
      <c r="M186" s="30" t="s">
        <v>1235</v>
      </c>
      <c r="N186" s="30">
        <v>9334856</v>
      </c>
      <c r="O186" s="30" t="s">
        <v>616</v>
      </c>
      <c r="P186" s="30" t="s">
        <v>1598</v>
      </c>
      <c r="Q186" s="30">
        <v>0</v>
      </c>
      <c r="R186" s="30" t="s">
        <v>950</v>
      </c>
      <c r="S186" s="30"/>
      <c r="T186" s="30"/>
      <c r="U186" s="30" t="s">
        <v>1599</v>
      </c>
      <c r="V186" s="30" t="s">
        <v>1599</v>
      </c>
      <c r="W186" s="30" t="s">
        <v>1265</v>
      </c>
      <c r="X186" s="30" t="s">
        <v>1600</v>
      </c>
      <c r="Y186" s="30" t="s">
        <v>206</v>
      </c>
    </row>
    <row r="187" spans="1:25" x14ac:dyDescent="0.25">
      <c r="A187" s="30">
        <v>367476</v>
      </c>
      <c r="B187" s="30" t="s">
        <v>91</v>
      </c>
      <c r="C187" s="30" t="s">
        <v>1217</v>
      </c>
      <c r="D187" s="30" t="s">
        <v>1218</v>
      </c>
      <c r="E187" s="30">
        <v>77</v>
      </c>
      <c r="F187" s="30">
        <v>915</v>
      </c>
      <c r="G187" s="30" t="s">
        <v>1552</v>
      </c>
      <c r="H187" s="32">
        <v>0.55833333333333335</v>
      </c>
      <c r="I187" s="30" t="s">
        <v>1422</v>
      </c>
      <c r="J187" s="32">
        <v>0.75902777777777775</v>
      </c>
      <c r="K187" s="30"/>
      <c r="L187" s="30" t="s">
        <v>108</v>
      </c>
      <c r="M187" s="30" t="s">
        <v>243</v>
      </c>
      <c r="N187" s="30">
        <v>7613961</v>
      </c>
      <c r="O187" s="30" t="s">
        <v>84</v>
      </c>
      <c r="P187" s="30" t="s">
        <v>1601</v>
      </c>
      <c r="Q187" s="30">
        <v>0</v>
      </c>
      <c r="R187" s="30" t="s">
        <v>1602</v>
      </c>
      <c r="S187" s="30" t="s">
        <v>314</v>
      </c>
      <c r="T187" s="30"/>
      <c r="U187" s="30">
        <v>20041</v>
      </c>
      <c r="V187" s="30">
        <v>20051</v>
      </c>
      <c r="W187" s="30" t="s">
        <v>1222</v>
      </c>
      <c r="X187" s="30" t="s">
        <v>316</v>
      </c>
      <c r="Y187" s="30" t="s">
        <v>188</v>
      </c>
    </row>
    <row r="188" spans="1:25" x14ac:dyDescent="0.25">
      <c r="A188" s="30">
        <v>367541</v>
      </c>
      <c r="B188" s="30" t="s">
        <v>359</v>
      </c>
      <c r="C188" s="30" t="s">
        <v>1603</v>
      </c>
      <c r="D188" s="30" t="s">
        <v>1603</v>
      </c>
      <c r="E188" s="30">
        <v>16</v>
      </c>
      <c r="F188" s="30">
        <v>44</v>
      </c>
      <c r="G188" s="30" t="s">
        <v>1552</v>
      </c>
      <c r="H188" s="32">
        <v>0.64583333333333337</v>
      </c>
      <c r="I188" s="30" t="s">
        <v>1552</v>
      </c>
      <c r="J188" s="32">
        <v>0.66666666666666663</v>
      </c>
      <c r="K188" s="30"/>
      <c r="L188" s="30" t="s">
        <v>108</v>
      </c>
      <c r="M188" s="30" t="s">
        <v>330</v>
      </c>
      <c r="N188" s="30" t="s">
        <v>1604</v>
      </c>
      <c r="O188" s="30" t="s">
        <v>252</v>
      </c>
      <c r="P188" s="30" t="s">
        <v>1605</v>
      </c>
      <c r="Q188" s="30">
        <v>0</v>
      </c>
      <c r="R188" s="30" t="s">
        <v>332</v>
      </c>
      <c r="S188" s="30"/>
      <c r="T188" s="30"/>
      <c r="U188" s="30"/>
      <c r="V188" s="30"/>
      <c r="W188" s="30" t="s">
        <v>1606</v>
      </c>
      <c r="X188" s="30" t="s">
        <v>247</v>
      </c>
      <c r="Y188" s="30" t="s">
        <v>247</v>
      </c>
    </row>
    <row r="189" spans="1:25" x14ac:dyDescent="0.25">
      <c r="A189" s="30">
        <v>367593</v>
      </c>
      <c r="B189" s="30" t="s">
        <v>145</v>
      </c>
      <c r="C189" s="30" t="s">
        <v>370</v>
      </c>
      <c r="D189" s="30" t="s">
        <v>371</v>
      </c>
      <c r="E189" s="30">
        <v>84</v>
      </c>
      <c r="F189" s="30">
        <v>2655</v>
      </c>
      <c r="G189" s="30" t="s">
        <v>1552</v>
      </c>
      <c r="H189" s="32">
        <v>0.78472222222222221</v>
      </c>
      <c r="I189" s="30" t="s">
        <v>1422</v>
      </c>
      <c r="J189" s="32">
        <v>0.89583333333333337</v>
      </c>
      <c r="K189" s="30"/>
      <c r="L189" s="30" t="s">
        <v>108</v>
      </c>
      <c r="M189" s="30" t="s">
        <v>920</v>
      </c>
      <c r="N189" s="30"/>
      <c r="O189" s="30" t="s">
        <v>616</v>
      </c>
      <c r="P189" s="30" t="s">
        <v>1607</v>
      </c>
      <c r="Q189" s="30">
        <v>0</v>
      </c>
      <c r="R189" s="30" t="s">
        <v>708</v>
      </c>
      <c r="S189" s="30"/>
      <c r="T189" s="30"/>
      <c r="U189" s="30"/>
      <c r="V189" s="30"/>
      <c r="W189" s="30" t="s">
        <v>374</v>
      </c>
      <c r="X189" s="30" t="s">
        <v>1608</v>
      </c>
      <c r="Y189" s="30" t="s">
        <v>117</v>
      </c>
    </row>
    <row r="190" spans="1:25" x14ac:dyDescent="0.25">
      <c r="A190" s="30">
        <v>367591</v>
      </c>
      <c r="B190" s="30" t="s">
        <v>137</v>
      </c>
      <c r="C190" s="30" t="s">
        <v>1609</v>
      </c>
      <c r="D190" s="30" t="s">
        <v>139</v>
      </c>
      <c r="E190" s="30">
        <v>28</v>
      </c>
      <c r="F190" s="30">
        <v>284</v>
      </c>
      <c r="G190" s="30" t="s">
        <v>1552</v>
      </c>
      <c r="H190" s="32">
        <v>0.78472222222222221</v>
      </c>
      <c r="I190" s="30" t="s">
        <v>1422</v>
      </c>
      <c r="J190" s="32">
        <v>0.89583333333333337</v>
      </c>
      <c r="K190" s="30"/>
      <c r="L190" s="30" t="s">
        <v>108</v>
      </c>
      <c r="M190" s="30" t="s">
        <v>920</v>
      </c>
      <c r="N190" s="30"/>
      <c r="O190" s="30" t="s">
        <v>252</v>
      </c>
      <c r="P190" s="30" t="s">
        <v>1610</v>
      </c>
      <c r="Q190" s="30">
        <v>0</v>
      </c>
      <c r="R190" s="30" t="s">
        <v>418</v>
      </c>
      <c r="S190" s="30"/>
      <c r="T190" s="30"/>
      <c r="U190" s="30"/>
      <c r="V190" s="30"/>
      <c r="W190" s="30" t="s">
        <v>1611</v>
      </c>
      <c r="X190" s="30" t="s">
        <v>1608</v>
      </c>
      <c r="Y190" s="30" t="s">
        <v>117</v>
      </c>
    </row>
    <row r="191" spans="1:25" x14ac:dyDescent="0.25">
      <c r="A191" s="30">
        <v>303923</v>
      </c>
      <c r="B191" s="30" t="s">
        <v>103</v>
      </c>
      <c r="C191" s="30" t="s">
        <v>1255</v>
      </c>
      <c r="D191" s="30" t="s">
        <v>1256</v>
      </c>
      <c r="E191" s="30">
        <v>330</v>
      </c>
      <c r="F191" s="30">
        <v>142714</v>
      </c>
      <c r="G191" s="30" t="s">
        <v>1422</v>
      </c>
      <c r="H191" s="32">
        <v>0.26527777777777778</v>
      </c>
      <c r="I191" s="30" t="s">
        <v>1422</v>
      </c>
      <c r="J191" s="32">
        <v>0.74375000000000002</v>
      </c>
      <c r="K191" s="30"/>
      <c r="L191" s="30" t="s">
        <v>108</v>
      </c>
      <c r="M191" s="30" t="s">
        <v>948</v>
      </c>
      <c r="N191" s="30">
        <v>9584724</v>
      </c>
      <c r="O191" s="30" t="s">
        <v>673</v>
      </c>
      <c r="P191" s="30" t="s">
        <v>1612</v>
      </c>
      <c r="Q191" s="30">
        <v>0</v>
      </c>
      <c r="R191" s="30" t="s">
        <v>950</v>
      </c>
      <c r="S191" s="30"/>
      <c r="T191" s="30"/>
      <c r="U191" s="30" t="s">
        <v>1613</v>
      </c>
      <c r="V191" s="30" t="s">
        <v>1613</v>
      </c>
      <c r="W191" s="30" t="s">
        <v>1259</v>
      </c>
      <c r="X191" s="30" t="s">
        <v>1614</v>
      </c>
      <c r="Y191" s="30" t="s">
        <v>205</v>
      </c>
    </row>
    <row r="192" spans="1:25" x14ac:dyDescent="0.25">
      <c r="A192" s="30">
        <v>302623</v>
      </c>
      <c r="B192" s="30" t="s">
        <v>103</v>
      </c>
      <c r="C192" s="30" t="s">
        <v>353</v>
      </c>
      <c r="D192" s="30" t="s">
        <v>354</v>
      </c>
      <c r="E192" s="30">
        <v>311</v>
      </c>
      <c r="F192" s="30">
        <v>138193</v>
      </c>
      <c r="G192" s="30" t="s">
        <v>1422</v>
      </c>
      <c r="H192" s="32">
        <v>0.28611111111111115</v>
      </c>
      <c r="I192" s="30" t="s">
        <v>1422</v>
      </c>
      <c r="J192" s="32">
        <v>0.68541666666666667</v>
      </c>
      <c r="K192" s="30"/>
      <c r="L192" s="30" t="s">
        <v>108</v>
      </c>
      <c r="M192" s="30" t="s">
        <v>349</v>
      </c>
      <c r="N192" s="30">
        <v>9167227</v>
      </c>
      <c r="O192" s="30" t="s">
        <v>616</v>
      </c>
      <c r="P192" s="30" t="s">
        <v>1615</v>
      </c>
      <c r="Q192" s="30">
        <v>0</v>
      </c>
      <c r="R192" s="30" t="s">
        <v>950</v>
      </c>
      <c r="S192" s="30"/>
      <c r="T192" s="30" t="s">
        <v>357</v>
      </c>
      <c r="U192" s="30">
        <v>21952</v>
      </c>
      <c r="V192" s="30">
        <v>21952</v>
      </c>
      <c r="W192" s="30" t="s">
        <v>358</v>
      </c>
      <c r="X192" s="30" t="s">
        <v>295</v>
      </c>
      <c r="Y192" s="30" t="s">
        <v>1616</v>
      </c>
    </row>
    <row r="193" spans="1:25" x14ac:dyDescent="0.25">
      <c r="A193" s="30">
        <v>303953</v>
      </c>
      <c r="B193" s="30" t="s">
        <v>103</v>
      </c>
      <c r="C193" s="30" t="s">
        <v>989</v>
      </c>
      <c r="D193" s="30" t="s">
        <v>990</v>
      </c>
      <c r="E193" s="30">
        <v>290</v>
      </c>
      <c r="F193" s="30">
        <v>113307</v>
      </c>
      <c r="G193" s="30" t="s">
        <v>1422</v>
      </c>
      <c r="H193" s="32">
        <v>0.30069444444444443</v>
      </c>
      <c r="I193" s="30" t="s">
        <v>1422</v>
      </c>
      <c r="J193" s="32">
        <v>0.71527777777777779</v>
      </c>
      <c r="K193" s="30"/>
      <c r="L193" s="30" t="s">
        <v>108</v>
      </c>
      <c r="M193" s="30" t="s">
        <v>991</v>
      </c>
      <c r="N193" s="30">
        <v>9479852</v>
      </c>
      <c r="O193" s="30" t="s">
        <v>350</v>
      </c>
      <c r="P193" s="30" t="s">
        <v>1617</v>
      </c>
      <c r="Q193" s="30">
        <v>0</v>
      </c>
      <c r="R193" s="30" t="s">
        <v>950</v>
      </c>
      <c r="S193" s="30"/>
      <c r="T193" s="30"/>
      <c r="U193" s="30" t="s">
        <v>1618</v>
      </c>
      <c r="V193" s="30" t="s">
        <v>1618</v>
      </c>
      <c r="W193" s="30"/>
      <c r="X193" s="30" t="s">
        <v>122</v>
      </c>
      <c r="Y193" s="30" t="s">
        <v>1619</v>
      </c>
    </row>
    <row r="194" spans="1:25" x14ac:dyDescent="0.25">
      <c r="A194" s="30">
        <v>367592</v>
      </c>
      <c r="B194" s="30" t="s">
        <v>216</v>
      </c>
      <c r="C194" s="30" t="s">
        <v>1620</v>
      </c>
      <c r="D194" s="30" t="s">
        <v>1621</v>
      </c>
      <c r="E194" s="30">
        <v>11</v>
      </c>
      <c r="F194" s="30">
        <v>5</v>
      </c>
      <c r="G194" s="30" t="s">
        <v>1422</v>
      </c>
      <c r="H194" s="32">
        <v>0.39583333333333331</v>
      </c>
      <c r="I194" s="30" t="s">
        <v>1622</v>
      </c>
      <c r="J194" s="32">
        <v>0.29166666666666669</v>
      </c>
      <c r="K194" s="30"/>
      <c r="L194" s="30" t="s">
        <v>108</v>
      </c>
      <c r="M194" s="30" t="s">
        <v>330</v>
      </c>
      <c r="N194" s="30">
        <v>7044</v>
      </c>
      <c r="O194" s="30" t="s">
        <v>252</v>
      </c>
      <c r="P194" s="30" t="s">
        <v>1623</v>
      </c>
      <c r="Q194" s="30">
        <v>0.41</v>
      </c>
      <c r="R194" s="30" t="s">
        <v>332</v>
      </c>
      <c r="S194" s="30"/>
      <c r="T194" s="30"/>
      <c r="U194" s="30"/>
      <c r="V194" s="30"/>
      <c r="W194" s="30" t="s">
        <v>1624</v>
      </c>
      <c r="X194" s="30" t="s">
        <v>206</v>
      </c>
      <c r="Y194" s="30" t="s">
        <v>206</v>
      </c>
    </row>
    <row r="195" spans="1:25" x14ac:dyDescent="0.25">
      <c r="A195" s="30">
        <v>342729</v>
      </c>
      <c r="B195" s="30" t="s">
        <v>103</v>
      </c>
      <c r="C195" s="30" t="s">
        <v>1270</v>
      </c>
      <c r="D195" s="30" t="s">
        <v>1271</v>
      </c>
      <c r="E195" s="30">
        <v>362</v>
      </c>
      <c r="F195" s="30">
        <v>226838</v>
      </c>
      <c r="G195" s="30" t="s">
        <v>1422</v>
      </c>
      <c r="H195" s="32">
        <v>0.4597222222222222</v>
      </c>
      <c r="I195" s="30" t="s">
        <v>1422</v>
      </c>
      <c r="J195" s="32">
        <v>0.77777777777777779</v>
      </c>
      <c r="K195" s="30"/>
      <c r="L195" s="30" t="s">
        <v>108</v>
      </c>
      <c r="M195" s="30" t="s">
        <v>349</v>
      </c>
      <c r="N195" s="30">
        <v>9383936</v>
      </c>
      <c r="O195" s="30" t="s">
        <v>609</v>
      </c>
      <c r="P195" s="30" t="s">
        <v>1625</v>
      </c>
      <c r="Q195" s="30">
        <v>0</v>
      </c>
      <c r="R195" s="30" t="s">
        <v>950</v>
      </c>
      <c r="S195" s="30"/>
      <c r="T195" s="30"/>
      <c r="U195" s="30">
        <v>30530</v>
      </c>
      <c r="V195" s="30">
        <v>30530</v>
      </c>
      <c r="W195" s="30" t="s">
        <v>1273</v>
      </c>
      <c r="X195" s="30" t="s">
        <v>967</v>
      </c>
      <c r="Y195" s="30" t="s">
        <v>1274</v>
      </c>
    </row>
    <row r="196" spans="1:25" x14ac:dyDescent="0.25">
      <c r="A196" s="30">
        <v>366791</v>
      </c>
      <c r="B196" s="30" t="s">
        <v>123</v>
      </c>
      <c r="C196" s="30" t="s">
        <v>1626</v>
      </c>
      <c r="D196" s="30" t="s">
        <v>125</v>
      </c>
      <c r="E196" s="30">
        <v>77</v>
      </c>
      <c r="F196" s="30">
        <v>2107</v>
      </c>
      <c r="G196" s="30" t="s">
        <v>1422</v>
      </c>
      <c r="H196" s="32">
        <v>0.5</v>
      </c>
      <c r="I196" s="30" t="s">
        <v>1622</v>
      </c>
      <c r="J196" s="32">
        <v>0.57291666666666663</v>
      </c>
      <c r="K196" s="30"/>
      <c r="L196" s="30" t="s">
        <v>108</v>
      </c>
      <c r="M196" s="30" t="s">
        <v>128</v>
      </c>
      <c r="N196" s="30" t="s">
        <v>129</v>
      </c>
      <c r="O196" s="30" t="s">
        <v>192</v>
      </c>
      <c r="P196" s="30" t="s">
        <v>1627</v>
      </c>
      <c r="Q196" s="30">
        <v>0</v>
      </c>
      <c r="R196" s="30" t="s">
        <v>539</v>
      </c>
      <c r="S196" s="30" t="s">
        <v>1628</v>
      </c>
      <c r="T196" s="30"/>
      <c r="U196" s="30"/>
      <c r="V196" s="30"/>
      <c r="W196" s="30" t="s">
        <v>134</v>
      </c>
      <c r="X196" s="30" t="s">
        <v>197</v>
      </c>
      <c r="Y196" s="30" t="s">
        <v>247</v>
      </c>
    </row>
    <row r="197" spans="1:25" x14ac:dyDescent="0.25">
      <c r="A197" s="30">
        <v>366686</v>
      </c>
      <c r="B197" s="30" t="s">
        <v>776</v>
      </c>
      <c r="C197" s="30" t="s">
        <v>777</v>
      </c>
      <c r="D197" s="30" t="s">
        <v>778</v>
      </c>
      <c r="E197" s="30">
        <v>139</v>
      </c>
      <c r="F197" s="30">
        <v>20209</v>
      </c>
      <c r="G197" s="30" t="s">
        <v>1622</v>
      </c>
      <c r="H197" s="32">
        <v>0.25138888888888888</v>
      </c>
      <c r="I197" s="30" t="s">
        <v>1622</v>
      </c>
      <c r="J197" s="32">
        <v>0.52500000000000002</v>
      </c>
      <c r="K197" s="30"/>
      <c r="L197" s="30" t="s">
        <v>108</v>
      </c>
      <c r="M197" s="30" t="s">
        <v>279</v>
      </c>
      <c r="N197" s="30">
        <v>9407665</v>
      </c>
      <c r="O197" s="30" t="s">
        <v>141</v>
      </c>
      <c r="P197" s="30" t="s">
        <v>1629</v>
      </c>
      <c r="Q197" s="30">
        <v>0</v>
      </c>
      <c r="R197" s="30" t="s">
        <v>1630</v>
      </c>
      <c r="S197" s="30"/>
      <c r="T197" s="30"/>
      <c r="U197" s="30" t="s">
        <v>1631</v>
      </c>
      <c r="V197" s="30" t="s">
        <v>1631</v>
      </c>
      <c r="W197" s="30" t="s">
        <v>782</v>
      </c>
      <c r="X197" s="30" t="s">
        <v>1632</v>
      </c>
      <c r="Y197" s="30" t="s">
        <v>783</v>
      </c>
    </row>
    <row r="198" spans="1:25" x14ac:dyDescent="0.25">
      <c r="A198" s="30">
        <v>340205</v>
      </c>
      <c r="B198" s="30" t="s">
        <v>103</v>
      </c>
      <c r="C198" s="30" t="s">
        <v>1633</v>
      </c>
      <c r="D198" s="30" t="s">
        <v>1634</v>
      </c>
      <c r="E198" s="30">
        <v>104</v>
      </c>
      <c r="F198" s="30">
        <v>4333</v>
      </c>
      <c r="G198" s="30" t="s">
        <v>1622</v>
      </c>
      <c r="H198" s="32">
        <v>0.30624999999999997</v>
      </c>
      <c r="I198" s="30" t="s">
        <v>1622</v>
      </c>
      <c r="J198" s="32">
        <v>0.77916666666666667</v>
      </c>
      <c r="K198" s="30" t="s">
        <v>1635</v>
      </c>
      <c r="L198" s="30" t="s">
        <v>82</v>
      </c>
      <c r="M198" s="30" t="s">
        <v>757</v>
      </c>
      <c r="N198" s="30">
        <v>731014</v>
      </c>
      <c r="O198" s="30" t="s">
        <v>673</v>
      </c>
      <c r="P198" s="30" t="s">
        <v>1636</v>
      </c>
      <c r="Q198" s="30">
        <v>0</v>
      </c>
      <c r="R198" s="30" t="s">
        <v>950</v>
      </c>
      <c r="S198" s="30" t="s">
        <v>1055</v>
      </c>
      <c r="T198" s="30" t="s">
        <v>1497</v>
      </c>
      <c r="U198" s="30">
        <v>12004</v>
      </c>
      <c r="V198" s="30">
        <v>12004</v>
      </c>
      <c r="W198" s="30" t="s">
        <v>1637</v>
      </c>
      <c r="X198" s="30" t="s">
        <v>1638</v>
      </c>
      <c r="Y198" s="30" t="s">
        <v>304</v>
      </c>
    </row>
    <row r="199" spans="1:25" x14ac:dyDescent="0.25">
      <c r="A199" s="30">
        <v>309930</v>
      </c>
      <c r="B199" s="30" t="s">
        <v>103</v>
      </c>
      <c r="C199" s="30" t="s">
        <v>954</v>
      </c>
      <c r="D199" s="30" t="s">
        <v>955</v>
      </c>
      <c r="E199" s="30">
        <v>135</v>
      </c>
      <c r="F199" s="30">
        <v>9961</v>
      </c>
      <c r="G199" s="30" t="s">
        <v>1622</v>
      </c>
      <c r="H199" s="32">
        <v>0.3125</v>
      </c>
      <c r="I199" s="30" t="s">
        <v>1622</v>
      </c>
      <c r="J199" s="32">
        <v>0.66666666666666663</v>
      </c>
      <c r="K199" s="30"/>
      <c r="L199" s="30" t="s">
        <v>108</v>
      </c>
      <c r="M199" s="30" t="s">
        <v>956</v>
      </c>
      <c r="N199" s="30">
        <v>9008598</v>
      </c>
      <c r="O199" s="30" t="s">
        <v>350</v>
      </c>
      <c r="P199" s="30" t="s">
        <v>1639</v>
      </c>
      <c r="Q199" s="30">
        <v>0</v>
      </c>
      <c r="R199" s="30" t="s">
        <v>950</v>
      </c>
      <c r="S199" s="30" t="s">
        <v>958</v>
      </c>
      <c r="T199" s="30"/>
      <c r="U199" s="30">
        <v>488</v>
      </c>
      <c r="V199" s="30">
        <v>488</v>
      </c>
      <c r="W199" s="30" t="s">
        <v>959</v>
      </c>
      <c r="X199" s="30" t="s">
        <v>1640</v>
      </c>
      <c r="Y199" s="30" t="s">
        <v>967</v>
      </c>
    </row>
    <row r="200" spans="1:25" x14ac:dyDescent="0.25">
      <c r="A200" s="30">
        <v>367244</v>
      </c>
      <c r="B200" s="30" t="s">
        <v>399</v>
      </c>
      <c r="C200" s="30" t="s">
        <v>400</v>
      </c>
      <c r="D200" s="30" t="s">
        <v>401</v>
      </c>
      <c r="E200" s="30">
        <v>114</v>
      </c>
      <c r="F200" s="30">
        <v>5169</v>
      </c>
      <c r="G200" s="30" t="s">
        <v>1622</v>
      </c>
      <c r="H200" s="32">
        <v>0.34722222222222227</v>
      </c>
      <c r="I200" s="30" t="s">
        <v>1622</v>
      </c>
      <c r="J200" s="32">
        <v>0.83888888888888891</v>
      </c>
      <c r="K200" s="30"/>
      <c r="L200" s="30" t="s">
        <v>108</v>
      </c>
      <c r="M200" s="30" t="s">
        <v>402</v>
      </c>
      <c r="N200" s="30">
        <v>9781528</v>
      </c>
      <c r="O200" s="30" t="s">
        <v>164</v>
      </c>
      <c r="P200" s="30" t="s">
        <v>1641</v>
      </c>
      <c r="Q200" s="30">
        <v>0</v>
      </c>
      <c r="R200" s="30" t="s">
        <v>166</v>
      </c>
      <c r="S200" s="30"/>
      <c r="T200" s="30"/>
      <c r="U200" s="30">
        <v>42</v>
      </c>
      <c r="V200" s="30">
        <v>42</v>
      </c>
      <c r="W200" s="30" t="s">
        <v>404</v>
      </c>
      <c r="X200" s="30" t="s">
        <v>231</v>
      </c>
      <c r="Y200" s="30" t="s">
        <v>405</v>
      </c>
    </row>
    <row r="201" spans="1:25" x14ac:dyDescent="0.25">
      <c r="A201" s="30">
        <v>366623</v>
      </c>
      <c r="B201" s="30" t="s">
        <v>77</v>
      </c>
      <c r="C201" s="30" t="s">
        <v>1642</v>
      </c>
      <c r="D201" s="30" t="s">
        <v>1643</v>
      </c>
      <c r="E201" s="30">
        <v>190</v>
      </c>
      <c r="F201" s="30">
        <v>26645</v>
      </c>
      <c r="G201" s="30" t="s">
        <v>1622</v>
      </c>
      <c r="H201" s="32">
        <v>0.56597222222222221</v>
      </c>
      <c r="I201" s="30" t="s">
        <v>1622</v>
      </c>
      <c r="J201" s="32">
        <v>0.86249999999999993</v>
      </c>
      <c r="K201" s="30"/>
      <c r="L201" s="30" t="s">
        <v>108</v>
      </c>
      <c r="M201" s="30" t="s">
        <v>83</v>
      </c>
      <c r="N201" s="30">
        <v>9709192</v>
      </c>
      <c r="O201" s="30" t="s">
        <v>84</v>
      </c>
      <c r="P201" s="30" t="s">
        <v>1644</v>
      </c>
      <c r="Q201" s="30">
        <v>9.1999999999999993</v>
      </c>
      <c r="R201" s="30" t="s">
        <v>1645</v>
      </c>
      <c r="S201" s="30"/>
      <c r="T201" s="30"/>
      <c r="U201" s="30" t="s">
        <v>1646</v>
      </c>
      <c r="V201" s="30" t="s">
        <v>1646</v>
      </c>
      <c r="W201" s="30" t="s">
        <v>1647</v>
      </c>
      <c r="X201" s="30" t="s">
        <v>89</v>
      </c>
      <c r="Y201" s="30" t="s">
        <v>90</v>
      </c>
    </row>
    <row r="202" spans="1:25" x14ac:dyDescent="0.25">
      <c r="A202" s="30">
        <v>368526</v>
      </c>
      <c r="B202" s="30" t="s">
        <v>483</v>
      </c>
      <c r="C202" s="30" t="s">
        <v>1648</v>
      </c>
      <c r="D202" s="30" t="s">
        <v>1649</v>
      </c>
      <c r="E202" s="30">
        <v>28</v>
      </c>
      <c r="F202" s="30">
        <v>98</v>
      </c>
      <c r="G202" s="30" t="s">
        <v>1622</v>
      </c>
      <c r="H202" s="32">
        <v>0.72222222222222221</v>
      </c>
      <c r="I202" s="30" t="s">
        <v>1650</v>
      </c>
      <c r="J202" s="32">
        <v>0.25</v>
      </c>
      <c r="K202" s="30"/>
      <c r="L202" s="30" t="s">
        <v>108</v>
      </c>
      <c r="M202" s="30" t="s">
        <v>330</v>
      </c>
      <c r="N202" s="30">
        <v>7087</v>
      </c>
      <c r="O202" s="30" t="s">
        <v>252</v>
      </c>
      <c r="P202" s="30" t="s">
        <v>1651</v>
      </c>
      <c r="Q202" s="30">
        <v>2.65</v>
      </c>
      <c r="R202" s="30" t="s">
        <v>332</v>
      </c>
      <c r="S202" s="30"/>
      <c r="T202" s="30"/>
      <c r="U202" s="30"/>
      <c r="V202" s="30"/>
      <c r="W202" s="30" t="s">
        <v>1652</v>
      </c>
      <c r="X202" s="30" t="s">
        <v>206</v>
      </c>
      <c r="Y202" s="30" t="s">
        <v>206</v>
      </c>
    </row>
    <row r="203" spans="1:25" x14ac:dyDescent="0.25">
      <c r="A203" s="30">
        <v>367699</v>
      </c>
      <c r="B203" s="30" t="s">
        <v>91</v>
      </c>
      <c r="C203" s="30" t="s">
        <v>1217</v>
      </c>
      <c r="D203" s="30" t="s">
        <v>1218</v>
      </c>
      <c r="E203" s="30">
        <v>77</v>
      </c>
      <c r="F203" s="30">
        <v>915</v>
      </c>
      <c r="G203" s="30" t="s">
        <v>1622</v>
      </c>
      <c r="H203" s="32">
        <v>0.88194444444444453</v>
      </c>
      <c r="I203" s="30" t="s">
        <v>1653</v>
      </c>
      <c r="J203" s="32">
        <v>0.46875</v>
      </c>
      <c r="K203" s="30"/>
      <c r="L203" s="30" t="s">
        <v>108</v>
      </c>
      <c r="M203" s="30" t="s">
        <v>243</v>
      </c>
      <c r="N203" s="30">
        <v>7613961</v>
      </c>
      <c r="O203" s="30" t="s">
        <v>301</v>
      </c>
      <c r="P203" s="30" t="s">
        <v>1654</v>
      </c>
      <c r="Q203" s="30">
        <v>0</v>
      </c>
      <c r="R203" s="30" t="s">
        <v>1655</v>
      </c>
      <c r="S203" s="30" t="s">
        <v>314</v>
      </c>
      <c r="T203" s="30"/>
      <c r="U203" s="30">
        <v>20051</v>
      </c>
      <c r="V203" s="30">
        <v>20051</v>
      </c>
      <c r="W203" s="30" t="s">
        <v>1222</v>
      </c>
      <c r="X203" s="30" t="s">
        <v>188</v>
      </c>
      <c r="Y203" s="30" t="s">
        <v>117</v>
      </c>
    </row>
    <row r="204" spans="1:25" x14ac:dyDescent="0.25">
      <c r="A204" s="30">
        <v>367255</v>
      </c>
      <c r="B204" s="30" t="s">
        <v>91</v>
      </c>
      <c r="C204" s="30" t="s">
        <v>92</v>
      </c>
      <c r="D204" s="30" t="s">
        <v>93</v>
      </c>
      <c r="E204" s="30">
        <v>108</v>
      </c>
      <c r="F204" s="30">
        <v>5873</v>
      </c>
      <c r="G204" s="30" t="s">
        <v>1622</v>
      </c>
      <c r="H204" s="32">
        <v>0.96527777777777779</v>
      </c>
      <c r="I204" s="30" t="s">
        <v>1545</v>
      </c>
      <c r="J204" s="32">
        <v>0.21597222222222223</v>
      </c>
      <c r="K204" s="30"/>
      <c r="L204" s="30" t="s">
        <v>108</v>
      </c>
      <c r="M204" s="30" t="s">
        <v>95</v>
      </c>
      <c r="N204" s="30">
        <v>9002647</v>
      </c>
      <c r="O204" s="30" t="s">
        <v>96</v>
      </c>
      <c r="P204" s="30" t="s">
        <v>1656</v>
      </c>
      <c r="Q204" s="30">
        <v>0</v>
      </c>
      <c r="R204" s="30" t="s">
        <v>1657</v>
      </c>
      <c r="S204" s="30"/>
      <c r="T204" s="30"/>
      <c r="U204" s="30" t="s">
        <v>1658</v>
      </c>
      <c r="V204" s="30" t="s">
        <v>1658</v>
      </c>
      <c r="W204" s="30" t="s">
        <v>100</v>
      </c>
      <c r="X204" s="30" t="s">
        <v>652</v>
      </c>
      <c r="Y204" s="30" t="s">
        <v>560</v>
      </c>
    </row>
    <row r="205" spans="1:25" x14ac:dyDescent="0.25">
      <c r="A205" s="30">
        <v>304601</v>
      </c>
      <c r="B205" s="30" t="s">
        <v>103</v>
      </c>
      <c r="C205" s="30" t="s">
        <v>1045</v>
      </c>
      <c r="D205" s="30" t="s">
        <v>1046</v>
      </c>
      <c r="E205" s="30">
        <v>111</v>
      </c>
      <c r="F205" s="30">
        <v>2298</v>
      </c>
      <c r="G205" s="30" t="s">
        <v>1545</v>
      </c>
      <c r="H205" s="32">
        <v>0.23541666666666669</v>
      </c>
      <c r="I205" s="30" t="s">
        <v>1545</v>
      </c>
      <c r="J205" s="32">
        <v>0.93958333333333333</v>
      </c>
      <c r="K205" s="30"/>
      <c r="L205" s="30" t="s">
        <v>108</v>
      </c>
      <c r="M205" s="30" t="s">
        <v>1047</v>
      </c>
      <c r="N205" s="30">
        <v>8915433</v>
      </c>
      <c r="O205" s="30" t="s">
        <v>673</v>
      </c>
      <c r="P205" s="30" t="s">
        <v>1659</v>
      </c>
      <c r="Q205" s="30">
        <v>0</v>
      </c>
      <c r="R205" s="30" t="s">
        <v>1049</v>
      </c>
      <c r="S205" s="30"/>
      <c r="T205" s="30"/>
      <c r="U205" s="30" t="s">
        <v>1660</v>
      </c>
      <c r="V205" s="30" t="s">
        <v>1660</v>
      </c>
      <c r="W205" s="30" t="s">
        <v>1051</v>
      </c>
      <c r="X205" s="30" t="s">
        <v>102</v>
      </c>
      <c r="Y205" s="30" t="s">
        <v>386</v>
      </c>
    </row>
    <row r="206" spans="1:25" x14ac:dyDescent="0.25">
      <c r="A206" s="30">
        <v>367659</v>
      </c>
      <c r="B206" s="30" t="s">
        <v>91</v>
      </c>
      <c r="C206" s="30" t="s">
        <v>320</v>
      </c>
      <c r="D206" s="30" t="s">
        <v>321</v>
      </c>
      <c r="E206" s="30">
        <v>42</v>
      </c>
      <c r="F206" s="30">
        <v>380</v>
      </c>
      <c r="G206" s="30" t="s">
        <v>1545</v>
      </c>
      <c r="H206" s="32">
        <v>0.25694444444444448</v>
      </c>
      <c r="I206" s="30" t="s">
        <v>1545</v>
      </c>
      <c r="J206" s="32">
        <v>0.81666666666666676</v>
      </c>
      <c r="K206" s="30"/>
      <c r="L206" s="30" t="s">
        <v>108</v>
      </c>
      <c r="M206" s="30" t="s">
        <v>323</v>
      </c>
      <c r="N206" s="30">
        <v>7321960</v>
      </c>
      <c r="O206" s="30" t="s">
        <v>211</v>
      </c>
      <c r="P206" s="30" t="s">
        <v>1661</v>
      </c>
      <c r="Q206" s="30">
        <v>0</v>
      </c>
      <c r="R206" s="30" t="s">
        <v>176</v>
      </c>
      <c r="S206" s="30"/>
      <c r="T206" s="30"/>
      <c r="U206" s="30"/>
      <c r="V206" s="30"/>
      <c r="W206" s="30" t="s">
        <v>326</v>
      </c>
      <c r="X206" s="30" t="s">
        <v>188</v>
      </c>
      <c r="Y206" s="30" t="s">
        <v>386</v>
      </c>
    </row>
    <row r="207" spans="1:25" x14ac:dyDescent="0.25">
      <c r="A207" s="30">
        <v>303955</v>
      </c>
      <c r="B207" s="30" t="s">
        <v>103</v>
      </c>
      <c r="C207" s="30" t="s">
        <v>1294</v>
      </c>
      <c r="D207" s="30" t="s">
        <v>1295</v>
      </c>
      <c r="E207" s="30">
        <v>198</v>
      </c>
      <c r="F207" s="30">
        <v>32477</v>
      </c>
      <c r="G207" s="30" t="s">
        <v>1545</v>
      </c>
      <c r="H207" s="32">
        <v>0.26666666666666666</v>
      </c>
      <c r="I207" s="30" t="s">
        <v>1545</v>
      </c>
      <c r="J207" s="32">
        <v>0.92847222222222225</v>
      </c>
      <c r="K207" s="30"/>
      <c r="L207" s="30" t="s">
        <v>108</v>
      </c>
      <c r="M207" s="30" t="s">
        <v>251</v>
      </c>
      <c r="N207" s="30">
        <v>9417086</v>
      </c>
      <c r="O207" s="30" t="s">
        <v>350</v>
      </c>
      <c r="P207" s="30" t="s">
        <v>1662</v>
      </c>
      <c r="Q207" s="30">
        <v>0</v>
      </c>
      <c r="R207" s="30" t="s">
        <v>950</v>
      </c>
      <c r="S207" s="30"/>
      <c r="T207" s="30"/>
      <c r="U207" s="30" t="s">
        <v>1663</v>
      </c>
      <c r="V207" s="30" t="s">
        <v>1663</v>
      </c>
      <c r="W207" s="30" t="s">
        <v>1298</v>
      </c>
      <c r="X207" s="30" t="s">
        <v>206</v>
      </c>
      <c r="Y207" s="30" t="s">
        <v>122</v>
      </c>
    </row>
    <row r="208" spans="1:25" x14ac:dyDescent="0.25">
      <c r="A208" s="30">
        <v>287482</v>
      </c>
      <c r="B208" s="30" t="s">
        <v>103</v>
      </c>
      <c r="C208" s="30" t="s">
        <v>1664</v>
      </c>
      <c r="D208" s="30" t="s">
        <v>1665</v>
      </c>
      <c r="E208" s="30">
        <v>333</v>
      </c>
      <c r="F208" s="30">
        <v>168028</v>
      </c>
      <c r="G208" s="30" t="s">
        <v>1545</v>
      </c>
      <c r="H208" s="32">
        <v>0.2986111111111111</v>
      </c>
      <c r="I208" s="30" t="s">
        <v>1545</v>
      </c>
      <c r="J208" s="32">
        <v>0.70694444444444438</v>
      </c>
      <c r="K208" s="30"/>
      <c r="L208" s="30" t="s">
        <v>108</v>
      </c>
      <c r="M208" s="30" t="s">
        <v>1666</v>
      </c>
      <c r="N208" s="30">
        <v>9751509</v>
      </c>
      <c r="O208" s="30" t="s">
        <v>609</v>
      </c>
      <c r="P208" s="30" t="s">
        <v>1667</v>
      </c>
      <c r="Q208" s="30">
        <v>0</v>
      </c>
      <c r="R208" s="30" t="s">
        <v>950</v>
      </c>
      <c r="S208" s="30"/>
      <c r="T208" s="30"/>
      <c r="U208" s="30">
        <v>18200119</v>
      </c>
      <c r="V208" s="30">
        <v>18200119</v>
      </c>
      <c r="W208" s="30" t="s">
        <v>1668</v>
      </c>
      <c r="X208" s="30" t="s">
        <v>122</v>
      </c>
      <c r="Y208" s="30" t="s">
        <v>206</v>
      </c>
    </row>
    <row r="209" spans="1:25" x14ac:dyDescent="0.25">
      <c r="A209" s="30">
        <v>301581</v>
      </c>
      <c r="B209" s="30" t="s">
        <v>103</v>
      </c>
      <c r="C209" s="30" t="s">
        <v>1300</v>
      </c>
      <c r="D209" s="30" t="s">
        <v>1301</v>
      </c>
      <c r="E209" s="30">
        <v>214</v>
      </c>
      <c r="F209" s="30">
        <v>33933</v>
      </c>
      <c r="G209" s="30" t="s">
        <v>1545</v>
      </c>
      <c r="H209" s="32">
        <v>0.3125</v>
      </c>
      <c r="I209" s="30" t="s">
        <v>1545</v>
      </c>
      <c r="J209" s="32">
        <v>0.73333333333333339</v>
      </c>
      <c r="K209" s="30"/>
      <c r="L209" s="30" t="s">
        <v>108</v>
      </c>
      <c r="M209" s="30" t="s">
        <v>232</v>
      </c>
      <c r="N209" s="30">
        <v>8027298</v>
      </c>
      <c r="O209" s="30" t="s">
        <v>220</v>
      </c>
      <c r="P209" s="30" t="s">
        <v>1669</v>
      </c>
      <c r="Q209" s="30">
        <v>0</v>
      </c>
      <c r="R209" s="30" t="s">
        <v>950</v>
      </c>
      <c r="S209" s="30"/>
      <c r="T209" s="30"/>
      <c r="U209" s="30">
        <v>697</v>
      </c>
      <c r="V209" s="30">
        <v>697</v>
      </c>
      <c r="W209" s="30" t="s">
        <v>1303</v>
      </c>
      <c r="X209" s="30" t="s">
        <v>933</v>
      </c>
      <c r="Y209" s="30" t="s">
        <v>1089</v>
      </c>
    </row>
    <row r="210" spans="1:25" x14ac:dyDescent="0.25">
      <c r="A210" s="30">
        <v>303956</v>
      </c>
      <c r="B210" s="30" t="s">
        <v>103</v>
      </c>
      <c r="C210" s="30" t="s">
        <v>1670</v>
      </c>
      <c r="D210" s="30" t="s">
        <v>1671</v>
      </c>
      <c r="E210" s="30">
        <v>299</v>
      </c>
      <c r="F210" s="30">
        <v>99836</v>
      </c>
      <c r="G210" s="30" t="s">
        <v>1545</v>
      </c>
      <c r="H210" s="32">
        <v>0.32083333333333336</v>
      </c>
      <c r="I210" s="30" t="s">
        <v>1545</v>
      </c>
      <c r="J210" s="32">
        <v>0.69930555555555562</v>
      </c>
      <c r="K210" s="30"/>
      <c r="L210" s="30" t="s">
        <v>108</v>
      </c>
      <c r="M210" s="30" t="s">
        <v>1023</v>
      </c>
      <c r="N210" s="30">
        <v>9692557</v>
      </c>
      <c r="O210" s="30" t="s">
        <v>355</v>
      </c>
      <c r="P210" s="30" t="s">
        <v>1672</v>
      </c>
      <c r="Q210" s="30">
        <v>0</v>
      </c>
      <c r="R210" s="30" t="s">
        <v>950</v>
      </c>
      <c r="S210" s="30"/>
      <c r="T210" s="30"/>
      <c r="U210" s="30">
        <v>138</v>
      </c>
      <c r="V210" s="30">
        <v>138</v>
      </c>
      <c r="W210" s="30" t="s">
        <v>1673</v>
      </c>
      <c r="X210" s="30" t="s">
        <v>1191</v>
      </c>
      <c r="Y210" s="30" t="s">
        <v>462</v>
      </c>
    </row>
    <row r="211" spans="1:25" x14ac:dyDescent="0.25">
      <c r="A211" s="30">
        <v>367718</v>
      </c>
      <c r="B211" s="30" t="s">
        <v>392</v>
      </c>
      <c r="C211" s="30" t="s">
        <v>1066</v>
      </c>
      <c r="D211" s="30" t="s">
        <v>1067</v>
      </c>
      <c r="E211" s="30">
        <v>15</v>
      </c>
      <c r="F211" s="30">
        <v>14</v>
      </c>
      <c r="G211" s="30" t="s">
        <v>1545</v>
      </c>
      <c r="H211" s="32">
        <v>0.33333333333333331</v>
      </c>
      <c r="I211" s="30" t="s">
        <v>1545</v>
      </c>
      <c r="J211" s="32">
        <v>0.41666666666666669</v>
      </c>
      <c r="K211" s="30"/>
      <c r="L211" s="30" t="s">
        <v>108</v>
      </c>
      <c r="M211" s="30" t="s">
        <v>330</v>
      </c>
      <c r="N211" s="30" t="s">
        <v>1068</v>
      </c>
      <c r="O211" s="30" t="s">
        <v>252</v>
      </c>
      <c r="P211" s="30" t="s">
        <v>1674</v>
      </c>
      <c r="Q211" s="30">
        <v>0</v>
      </c>
      <c r="R211" s="30" t="s">
        <v>363</v>
      </c>
      <c r="S211" s="30"/>
      <c r="T211" s="30"/>
      <c r="U211" s="30"/>
      <c r="V211" s="30"/>
      <c r="W211" s="30" t="s">
        <v>1070</v>
      </c>
      <c r="X211" s="30" t="s">
        <v>102</v>
      </c>
      <c r="Y211" s="30" t="s">
        <v>102</v>
      </c>
    </row>
    <row r="212" spans="1:25" x14ac:dyDescent="0.25">
      <c r="A212" s="30">
        <v>366624</v>
      </c>
      <c r="B212" s="30" t="s">
        <v>77</v>
      </c>
      <c r="C212" s="30" t="s">
        <v>804</v>
      </c>
      <c r="D212" s="30" t="s">
        <v>805</v>
      </c>
      <c r="E212" s="30">
        <v>190</v>
      </c>
      <c r="F212" s="30">
        <v>26645</v>
      </c>
      <c r="G212" s="30" t="s">
        <v>1545</v>
      </c>
      <c r="H212" s="32">
        <v>0.36458333333333331</v>
      </c>
      <c r="I212" s="30" t="s">
        <v>1545</v>
      </c>
      <c r="J212" s="32">
        <v>0.8847222222222223</v>
      </c>
      <c r="K212" s="30"/>
      <c r="L212" s="30" t="s">
        <v>108</v>
      </c>
      <c r="M212" s="30" t="s">
        <v>83</v>
      </c>
      <c r="N212" s="30">
        <v>9709207</v>
      </c>
      <c r="O212" s="30" t="s">
        <v>84</v>
      </c>
      <c r="P212" s="30" t="s">
        <v>1675</v>
      </c>
      <c r="Q212" s="30">
        <v>0</v>
      </c>
      <c r="R212" s="30" t="s">
        <v>1676</v>
      </c>
      <c r="S212" s="30"/>
      <c r="T212" s="30"/>
      <c r="U212" s="30" t="s">
        <v>1677</v>
      </c>
      <c r="V212" s="30" t="s">
        <v>1677</v>
      </c>
      <c r="W212" s="30" t="s">
        <v>809</v>
      </c>
      <c r="X212" s="30" t="s">
        <v>1678</v>
      </c>
      <c r="Y212" s="30" t="s">
        <v>90</v>
      </c>
    </row>
    <row r="213" spans="1:25" x14ac:dyDescent="0.25">
      <c r="A213" s="30">
        <v>368781</v>
      </c>
      <c r="B213" s="30" t="s">
        <v>392</v>
      </c>
      <c r="C213" s="30" t="s">
        <v>1679</v>
      </c>
      <c r="D213" s="30" t="s">
        <v>1680</v>
      </c>
      <c r="E213" s="30">
        <v>10</v>
      </c>
      <c r="F213" s="30">
        <v>7</v>
      </c>
      <c r="G213" s="30" t="s">
        <v>1545</v>
      </c>
      <c r="H213" s="32">
        <v>0.5</v>
      </c>
      <c r="I213" s="30" t="s">
        <v>1681</v>
      </c>
      <c r="J213" s="32">
        <v>0.5</v>
      </c>
      <c r="K213" s="30"/>
      <c r="L213" s="30" t="s">
        <v>108</v>
      </c>
      <c r="M213" s="30" t="s">
        <v>330</v>
      </c>
      <c r="N213" s="30" t="s">
        <v>1682</v>
      </c>
      <c r="O213" s="30" t="s">
        <v>252</v>
      </c>
      <c r="P213" s="30" t="s">
        <v>1683</v>
      </c>
      <c r="Q213" s="30">
        <v>1.7</v>
      </c>
      <c r="R213" s="30" t="s">
        <v>332</v>
      </c>
      <c r="S213" s="30"/>
      <c r="T213" s="30"/>
      <c r="U213" s="30"/>
      <c r="V213" s="30"/>
      <c r="W213" s="30"/>
      <c r="X213" s="30" t="s">
        <v>188</v>
      </c>
      <c r="Y213" s="30" t="s">
        <v>122</v>
      </c>
    </row>
    <row r="214" spans="1:25" x14ac:dyDescent="0.25">
      <c r="A214" s="30">
        <v>367257</v>
      </c>
      <c r="B214" s="30" t="s">
        <v>91</v>
      </c>
      <c r="C214" s="30" t="s">
        <v>92</v>
      </c>
      <c r="D214" s="30" t="s">
        <v>93</v>
      </c>
      <c r="E214" s="30">
        <v>108</v>
      </c>
      <c r="F214" s="30">
        <v>5873</v>
      </c>
      <c r="G214" s="30" t="s">
        <v>1545</v>
      </c>
      <c r="H214" s="32">
        <v>0.51388888888888895</v>
      </c>
      <c r="I214" s="30" t="s">
        <v>1545</v>
      </c>
      <c r="J214" s="32">
        <v>0.93055555555555547</v>
      </c>
      <c r="K214" s="30"/>
      <c r="L214" s="30" t="s">
        <v>108</v>
      </c>
      <c r="M214" s="30" t="s">
        <v>95</v>
      </c>
      <c r="N214" s="30">
        <v>9002647</v>
      </c>
      <c r="O214" s="30" t="s">
        <v>96</v>
      </c>
      <c r="P214" s="30" t="s">
        <v>1684</v>
      </c>
      <c r="Q214" s="30">
        <v>0</v>
      </c>
      <c r="R214" s="30" t="s">
        <v>1072</v>
      </c>
      <c r="S214" s="30"/>
      <c r="T214" s="30"/>
      <c r="U214" s="30" t="s">
        <v>1658</v>
      </c>
      <c r="V214" s="30" t="s">
        <v>1658</v>
      </c>
      <c r="W214" s="30" t="s">
        <v>100</v>
      </c>
      <c r="X214" s="30" t="s">
        <v>560</v>
      </c>
      <c r="Y214" s="30" t="s">
        <v>683</v>
      </c>
    </row>
    <row r="215" spans="1:25" x14ac:dyDescent="0.25">
      <c r="A215" s="30">
        <v>366611</v>
      </c>
      <c r="B215" s="30" t="s">
        <v>77</v>
      </c>
      <c r="C215" s="30" t="s">
        <v>495</v>
      </c>
      <c r="D215" s="30" t="s">
        <v>496</v>
      </c>
      <c r="E215" s="30">
        <v>161</v>
      </c>
      <c r="F215" s="30">
        <v>16137</v>
      </c>
      <c r="G215" s="30" t="s">
        <v>1545</v>
      </c>
      <c r="H215" s="32">
        <v>0.59166666666666667</v>
      </c>
      <c r="I215" s="30" t="s">
        <v>1685</v>
      </c>
      <c r="J215" s="32">
        <v>0.2951388888888889</v>
      </c>
      <c r="K215" s="30"/>
      <c r="L215" s="30" t="s">
        <v>108</v>
      </c>
      <c r="M215" s="30" t="s">
        <v>95</v>
      </c>
      <c r="N215" s="30">
        <v>9517422</v>
      </c>
      <c r="O215" s="30" t="s">
        <v>84</v>
      </c>
      <c r="P215" s="30" t="s">
        <v>1686</v>
      </c>
      <c r="Q215" s="30">
        <v>0</v>
      </c>
      <c r="R215" s="30" t="s">
        <v>1687</v>
      </c>
      <c r="S215" s="30"/>
      <c r="T215" s="30"/>
      <c r="U215" s="30" t="s">
        <v>1688</v>
      </c>
      <c r="V215" s="30" t="s">
        <v>1688</v>
      </c>
      <c r="W215" s="30" t="s">
        <v>500</v>
      </c>
      <c r="X215" s="30" t="s">
        <v>239</v>
      </c>
      <c r="Y215" s="30" t="s">
        <v>652</v>
      </c>
    </row>
    <row r="216" spans="1:25" x14ac:dyDescent="0.25">
      <c r="A216" s="30">
        <v>366565</v>
      </c>
      <c r="B216" s="30" t="s">
        <v>216</v>
      </c>
      <c r="C216" s="30" t="s">
        <v>1689</v>
      </c>
      <c r="D216" s="30" t="s">
        <v>1690</v>
      </c>
      <c r="E216" s="30">
        <v>100</v>
      </c>
      <c r="F216" s="30">
        <v>5556</v>
      </c>
      <c r="G216" s="30" t="s">
        <v>1545</v>
      </c>
      <c r="H216" s="32">
        <v>0.62986111111111109</v>
      </c>
      <c r="I216" s="30" t="s">
        <v>1685</v>
      </c>
      <c r="J216" s="32">
        <v>0.52569444444444446</v>
      </c>
      <c r="K216" s="30"/>
      <c r="L216" s="30" t="s">
        <v>108</v>
      </c>
      <c r="M216" s="30" t="s">
        <v>1691</v>
      </c>
      <c r="N216" s="30">
        <v>731296</v>
      </c>
      <c r="O216" s="30" t="s">
        <v>616</v>
      </c>
      <c r="P216" s="30" t="s">
        <v>1692</v>
      </c>
      <c r="Q216" s="30">
        <v>5</v>
      </c>
      <c r="R216" s="30" t="s">
        <v>1693</v>
      </c>
      <c r="S216" s="30" t="s">
        <v>1171</v>
      </c>
      <c r="T216" s="30"/>
      <c r="U216" s="30"/>
      <c r="V216" s="30"/>
      <c r="W216" s="30" t="s">
        <v>1694</v>
      </c>
      <c r="X216" s="30" t="s">
        <v>102</v>
      </c>
      <c r="Y216" s="30" t="s">
        <v>1695</v>
      </c>
    </row>
    <row r="217" spans="1:25" x14ac:dyDescent="0.25">
      <c r="A217" s="30">
        <v>367215</v>
      </c>
      <c r="B217" s="30" t="s">
        <v>225</v>
      </c>
      <c r="C217" s="30" t="s">
        <v>1696</v>
      </c>
      <c r="D217" s="30" t="s">
        <v>1697</v>
      </c>
      <c r="E217" s="30">
        <v>108</v>
      </c>
      <c r="F217" s="30">
        <v>5629</v>
      </c>
      <c r="G217" s="30" t="s">
        <v>1545</v>
      </c>
      <c r="H217" s="32">
        <v>0.80972222222222223</v>
      </c>
      <c r="I217" s="30" t="s">
        <v>1545</v>
      </c>
      <c r="J217" s="32">
        <v>0.98263888888888884</v>
      </c>
      <c r="K217" s="30"/>
      <c r="L217" s="30" t="s">
        <v>108</v>
      </c>
      <c r="M217" s="30" t="s">
        <v>402</v>
      </c>
      <c r="N217" s="30">
        <v>9485801</v>
      </c>
      <c r="O217" s="30" t="s">
        <v>141</v>
      </c>
      <c r="P217" s="30" t="s">
        <v>1698</v>
      </c>
      <c r="Q217" s="30">
        <v>0</v>
      </c>
      <c r="R217" s="30" t="s">
        <v>1699</v>
      </c>
      <c r="S217" s="30"/>
      <c r="T217" s="30"/>
      <c r="U217" s="30" t="s">
        <v>1700</v>
      </c>
      <c r="V217" s="30" t="s">
        <v>1700</v>
      </c>
      <c r="W217" s="30" t="s">
        <v>1701</v>
      </c>
      <c r="X217" s="30" t="s">
        <v>1702</v>
      </c>
      <c r="Y217" s="30" t="s">
        <v>1703</v>
      </c>
    </row>
    <row r="218" spans="1:25" x14ac:dyDescent="0.25">
      <c r="A218" s="30">
        <v>367287</v>
      </c>
      <c r="B218" s="30" t="s">
        <v>77</v>
      </c>
      <c r="C218" s="30" t="s">
        <v>406</v>
      </c>
      <c r="D218" s="30" t="s">
        <v>407</v>
      </c>
      <c r="E218" s="30">
        <v>159</v>
      </c>
      <c r="F218" s="30">
        <v>15215</v>
      </c>
      <c r="G218" s="30" t="s">
        <v>1685</v>
      </c>
      <c r="H218" s="32">
        <v>0.17361111111111113</v>
      </c>
      <c r="I218" s="30" t="s">
        <v>1685</v>
      </c>
      <c r="J218" s="32">
        <v>0.87708333333333333</v>
      </c>
      <c r="K218" s="30"/>
      <c r="L218" s="30" t="s">
        <v>108</v>
      </c>
      <c r="M218" s="30" t="s">
        <v>154</v>
      </c>
      <c r="N218" s="30">
        <v>9809916</v>
      </c>
      <c r="O218" s="30" t="s">
        <v>141</v>
      </c>
      <c r="P218" s="30" t="s">
        <v>1704</v>
      </c>
      <c r="Q218" s="30">
        <v>0</v>
      </c>
      <c r="R218" s="30" t="s">
        <v>1705</v>
      </c>
      <c r="S218" s="30"/>
      <c r="T218" s="30"/>
      <c r="U218" s="30">
        <v>26</v>
      </c>
      <c r="V218" s="30">
        <v>26</v>
      </c>
      <c r="W218" s="30" t="s">
        <v>411</v>
      </c>
      <c r="X218" s="30" t="s">
        <v>158</v>
      </c>
      <c r="Y218" s="30" t="s">
        <v>1081</v>
      </c>
    </row>
    <row r="219" spans="1:25" x14ac:dyDescent="0.25">
      <c r="A219" s="30">
        <v>367573</v>
      </c>
      <c r="B219" s="30" t="s">
        <v>77</v>
      </c>
      <c r="C219" s="30" t="s">
        <v>1320</v>
      </c>
      <c r="D219" s="30" t="s">
        <v>1321</v>
      </c>
      <c r="E219" s="30">
        <v>147</v>
      </c>
      <c r="F219" s="30">
        <v>9948</v>
      </c>
      <c r="G219" s="30" t="s">
        <v>1685</v>
      </c>
      <c r="H219" s="32">
        <v>0.26111111111111113</v>
      </c>
      <c r="I219" s="30" t="s">
        <v>1685</v>
      </c>
      <c r="J219" s="32">
        <v>0.68263888888888891</v>
      </c>
      <c r="K219" s="30"/>
      <c r="L219" s="30" t="s">
        <v>108</v>
      </c>
      <c r="M219" s="30" t="s">
        <v>1148</v>
      </c>
      <c r="N219" s="30">
        <v>9383285</v>
      </c>
      <c r="O219" s="30" t="s">
        <v>164</v>
      </c>
      <c r="P219" s="30" t="s">
        <v>1706</v>
      </c>
      <c r="Q219" s="30">
        <v>0</v>
      </c>
      <c r="R219" s="30" t="s">
        <v>1062</v>
      </c>
      <c r="S219" s="30"/>
      <c r="T219" s="30"/>
      <c r="U219" s="30">
        <v>274</v>
      </c>
      <c r="V219" s="30">
        <v>274</v>
      </c>
      <c r="W219" s="30" t="s">
        <v>1324</v>
      </c>
      <c r="X219" s="30" t="s">
        <v>1512</v>
      </c>
      <c r="Y219" s="30" t="s">
        <v>1326</v>
      </c>
    </row>
    <row r="220" spans="1:25" x14ac:dyDescent="0.25">
      <c r="A220" s="30">
        <v>367288</v>
      </c>
      <c r="B220" s="30" t="s">
        <v>77</v>
      </c>
      <c r="C220" s="30" t="s">
        <v>422</v>
      </c>
      <c r="D220" s="30" t="s">
        <v>423</v>
      </c>
      <c r="E220" s="30">
        <v>149</v>
      </c>
      <c r="F220" s="30">
        <v>10581</v>
      </c>
      <c r="G220" s="30" t="s">
        <v>1685</v>
      </c>
      <c r="H220" s="32">
        <v>0.27083333333333331</v>
      </c>
      <c r="I220" s="30" t="s">
        <v>1653</v>
      </c>
      <c r="J220" s="32">
        <v>0.10902777777777778</v>
      </c>
      <c r="K220" s="30"/>
      <c r="L220" s="30" t="s">
        <v>108</v>
      </c>
      <c r="M220" s="30" t="s">
        <v>154</v>
      </c>
      <c r="N220" s="30">
        <v>400497</v>
      </c>
      <c r="O220" s="30" t="s">
        <v>84</v>
      </c>
      <c r="P220" s="30" t="s">
        <v>1707</v>
      </c>
      <c r="Q220" s="30">
        <v>0</v>
      </c>
      <c r="R220" s="30" t="s">
        <v>1708</v>
      </c>
      <c r="S220" s="30"/>
      <c r="T220" s="30"/>
      <c r="U220" s="30">
        <v>476</v>
      </c>
      <c r="V220" s="30">
        <v>476</v>
      </c>
      <c r="W220" s="30" t="s">
        <v>426</v>
      </c>
      <c r="X220" s="30" t="s">
        <v>295</v>
      </c>
      <c r="Y220" s="30" t="s">
        <v>188</v>
      </c>
    </row>
    <row r="221" spans="1:25" x14ac:dyDescent="0.25">
      <c r="A221" s="30">
        <v>367845</v>
      </c>
      <c r="B221" s="30" t="s">
        <v>359</v>
      </c>
      <c r="C221" s="30" t="s">
        <v>1245</v>
      </c>
      <c r="D221" s="30" t="s">
        <v>1245</v>
      </c>
      <c r="E221" s="30">
        <v>31</v>
      </c>
      <c r="F221" s="30">
        <v>230</v>
      </c>
      <c r="G221" s="30" t="s">
        <v>1685</v>
      </c>
      <c r="H221" s="32">
        <v>0.3125</v>
      </c>
      <c r="I221" s="30" t="s">
        <v>1685</v>
      </c>
      <c r="J221" s="32">
        <v>0.95833333333333337</v>
      </c>
      <c r="K221" s="30"/>
      <c r="L221" s="30" t="s">
        <v>108</v>
      </c>
      <c r="M221" s="30" t="s">
        <v>128</v>
      </c>
      <c r="N221" s="30">
        <v>5706518</v>
      </c>
      <c r="O221" s="30" t="s">
        <v>252</v>
      </c>
      <c r="P221" s="30" t="s">
        <v>1709</v>
      </c>
      <c r="Q221" s="30">
        <v>3.9</v>
      </c>
      <c r="R221" s="30" t="s">
        <v>363</v>
      </c>
      <c r="S221" s="30"/>
      <c r="T221" s="30"/>
      <c r="U221" s="30"/>
      <c r="V221" s="30"/>
      <c r="W221" s="30" t="s">
        <v>1710</v>
      </c>
      <c r="X221" s="30" t="s">
        <v>247</v>
      </c>
      <c r="Y221" s="30" t="s">
        <v>102</v>
      </c>
    </row>
    <row r="222" spans="1:25" x14ac:dyDescent="0.25">
      <c r="A222" s="30">
        <v>369472</v>
      </c>
      <c r="B222" s="30" t="s">
        <v>145</v>
      </c>
      <c r="C222" s="30" t="s">
        <v>1711</v>
      </c>
      <c r="D222" s="30" t="s">
        <v>1712</v>
      </c>
      <c r="E222" s="30">
        <v>52</v>
      </c>
      <c r="F222" s="30">
        <v>524</v>
      </c>
      <c r="G222" s="30" t="s">
        <v>1685</v>
      </c>
      <c r="H222" s="32">
        <v>0.33333333333333331</v>
      </c>
      <c r="I222" s="30" t="s">
        <v>1713</v>
      </c>
      <c r="J222" s="32">
        <v>0.75</v>
      </c>
      <c r="K222" s="30"/>
      <c r="L222" s="30" t="s">
        <v>108</v>
      </c>
      <c r="M222" s="30" t="s">
        <v>1202</v>
      </c>
      <c r="N222" s="30">
        <v>61685</v>
      </c>
      <c r="O222" s="30" t="s">
        <v>252</v>
      </c>
      <c r="P222" s="30" t="s">
        <v>1714</v>
      </c>
      <c r="Q222" s="30">
        <v>0.8</v>
      </c>
      <c r="R222" s="30" t="s">
        <v>1715</v>
      </c>
      <c r="S222" s="30"/>
      <c r="T222" s="30"/>
      <c r="U222" s="30"/>
      <c r="V222" s="30"/>
      <c r="W222" s="30"/>
      <c r="X222" s="30" t="s">
        <v>398</v>
      </c>
      <c r="Y222" s="30" t="s">
        <v>398</v>
      </c>
    </row>
    <row r="223" spans="1:25" x14ac:dyDescent="0.25">
      <c r="A223" s="30">
        <v>369473</v>
      </c>
      <c r="B223" s="30" t="s">
        <v>145</v>
      </c>
      <c r="C223" s="30" t="s">
        <v>1716</v>
      </c>
      <c r="D223" s="30" t="s">
        <v>1717</v>
      </c>
      <c r="E223" s="30">
        <v>45</v>
      </c>
      <c r="F223" s="30">
        <v>340</v>
      </c>
      <c r="G223" s="30" t="s">
        <v>1685</v>
      </c>
      <c r="H223" s="32">
        <v>0.33333333333333331</v>
      </c>
      <c r="I223" s="30" t="s">
        <v>1713</v>
      </c>
      <c r="J223" s="32">
        <v>0.75</v>
      </c>
      <c r="K223" s="30"/>
      <c r="L223" s="30" t="s">
        <v>108</v>
      </c>
      <c r="M223" s="30" t="s">
        <v>1202</v>
      </c>
      <c r="N223" s="30">
        <v>61683</v>
      </c>
      <c r="O223" s="30" t="s">
        <v>252</v>
      </c>
      <c r="P223" s="30" t="s">
        <v>1718</v>
      </c>
      <c r="Q223" s="30">
        <v>0.6</v>
      </c>
      <c r="R223" s="30" t="s">
        <v>1715</v>
      </c>
      <c r="S223" s="30"/>
      <c r="T223" s="30"/>
      <c r="U223" s="30"/>
      <c r="V223" s="30"/>
      <c r="W223" s="30"/>
      <c r="X223" s="30" t="s">
        <v>398</v>
      </c>
      <c r="Y223" s="30" t="s">
        <v>398</v>
      </c>
    </row>
    <row r="224" spans="1:25" x14ac:dyDescent="0.25">
      <c r="A224" s="30">
        <v>367748</v>
      </c>
      <c r="B224" s="30" t="s">
        <v>259</v>
      </c>
      <c r="C224" s="30" t="s">
        <v>1719</v>
      </c>
      <c r="D224" s="30" t="s">
        <v>1720</v>
      </c>
      <c r="E224" s="30">
        <v>126</v>
      </c>
      <c r="F224" s="30">
        <v>6688</v>
      </c>
      <c r="G224" s="30" t="s">
        <v>1685</v>
      </c>
      <c r="H224" s="32">
        <v>0.85416666666666663</v>
      </c>
      <c r="I224" s="30" t="s">
        <v>1721</v>
      </c>
      <c r="J224" s="32">
        <v>0.28819444444444448</v>
      </c>
      <c r="K224" s="30"/>
      <c r="L224" s="30" t="s">
        <v>108</v>
      </c>
      <c r="M224" s="30" t="s">
        <v>262</v>
      </c>
      <c r="N224" s="30">
        <v>9285328</v>
      </c>
      <c r="O224" s="30" t="s">
        <v>263</v>
      </c>
      <c r="P224" s="30" t="s">
        <v>1722</v>
      </c>
      <c r="Q224" s="30">
        <v>0</v>
      </c>
      <c r="R224" s="30" t="s">
        <v>1723</v>
      </c>
      <c r="S224" s="30"/>
      <c r="T224" s="30"/>
      <c r="U224" s="30">
        <v>132</v>
      </c>
      <c r="V224" s="30">
        <v>132</v>
      </c>
      <c r="W224" s="30" t="s">
        <v>1724</v>
      </c>
      <c r="X224" s="30" t="s">
        <v>933</v>
      </c>
      <c r="Y224" s="30" t="s">
        <v>534</v>
      </c>
    </row>
    <row r="225" spans="1:25" x14ac:dyDescent="0.25">
      <c r="A225" s="30">
        <v>367403</v>
      </c>
      <c r="B225" s="30" t="s">
        <v>91</v>
      </c>
      <c r="C225" s="30" t="s">
        <v>171</v>
      </c>
      <c r="D225" s="30" t="s">
        <v>172</v>
      </c>
      <c r="E225" s="30">
        <v>56</v>
      </c>
      <c r="F225" s="30">
        <v>1083</v>
      </c>
      <c r="G225" s="30" t="s">
        <v>1685</v>
      </c>
      <c r="H225" s="32">
        <v>0.90694444444444444</v>
      </c>
      <c r="I225" s="30" t="s">
        <v>1653</v>
      </c>
      <c r="J225" s="32">
        <v>0.31388888888888888</v>
      </c>
      <c r="K225" s="30"/>
      <c r="L225" s="30" t="s">
        <v>108</v>
      </c>
      <c r="M225" s="30" t="s">
        <v>174</v>
      </c>
      <c r="N225" s="30">
        <v>9184524</v>
      </c>
      <c r="O225" s="30" t="s">
        <v>96</v>
      </c>
      <c r="P225" s="30" t="s">
        <v>1725</v>
      </c>
      <c r="Q225" s="30">
        <v>0</v>
      </c>
      <c r="R225" s="30" t="s">
        <v>1726</v>
      </c>
      <c r="S225" s="30"/>
      <c r="T225" s="30"/>
      <c r="U225" s="30" t="s">
        <v>1727</v>
      </c>
      <c r="V225" s="30" t="s">
        <v>1727</v>
      </c>
      <c r="W225" s="30" t="s">
        <v>179</v>
      </c>
      <c r="X225" s="30" t="s">
        <v>122</v>
      </c>
      <c r="Y225" s="30" t="s">
        <v>122</v>
      </c>
    </row>
    <row r="226" spans="1:25" x14ac:dyDescent="0.25">
      <c r="A226" s="30">
        <v>367402</v>
      </c>
      <c r="B226" s="30" t="s">
        <v>77</v>
      </c>
      <c r="C226" s="30" t="s">
        <v>1728</v>
      </c>
      <c r="D226" s="30" t="s">
        <v>1729</v>
      </c>
      <c r="E226" s="30">
        <v>139</v>
      </c>
      <c r="F226" s="30">
        <v>9996</v>
      </c>
      <c r="G226" s="30" t="s">
        <v>1653</v>
      </c>
      <c r="H226" s="32">
        <v>1.3194444444444444E-2</v>
      </c>
      <c r="I226" s="30" t="s">
        <v>1653</v>
      </c>
      <c r="J226" s="32">
        <v>0.6479166666666667</v>
      </c>
      <c r="K226" s="30"/>
      <c r="L226" s="30" t="s">
        <v>108</v>
      </c>
      <c r="M226" s="30" t="s">
        <v>174</v>
      </c>
      <c r="N226" s="30">
        <v>9366225</v>
      </c>
      <c r="O226" s="30" t="s">
        <v>164</v>
      </c>
      <c r="P226" s="30" t="s">
        <v>1730</v>
      </c>
      <c r="Q226" s="30">
        <v>0</v>
      </c>
      <c r="R226" s="30" t="s">
        <v>1731</v>
      </c>
      <c r="S226" s="30"/>
      <c r="T226" s="30"/>
      <c r="U226" s="30" t="s">
        <v>1732</v>
      </c>
      <c r="V226" s="30" t="s">
        <v>1732</v>
      </c>
      <c r="W226" s="30" t="s">
        <v>1733</v>
      </c>
      <c r="X226" s="30" t="s">
        <v>668</v>
      </c>
      <c r="Y226" s="30" t="s">
        <v>206</v>
      </c>
    </row>
    <row r="227" spans="1:25" x14ac:dyDescent="0.25">
      <c r="A227" s="30">
        <v>282169</v>
      </c>
      <c r="B227" s="30" t="s">
        <v>103</v>
      </c>
      <c r="C227" s="30" t="s">
        <v>1734</v>
      </c>
      <c r="D227" s="30" t="s">
        <v>1735</v>
      </c>
      <c r="E227" s="30">
        <v>195</v>
      </c>
      <c r="F227" s="30">
        <v>24344</v>
      </c>
      <c r="G227" s="30" t="s">
        <v>1653</v>
      </c>
      <c r="H227" s="32">
        <v>0.2902777777777778</v>
      </c>
      <c r="I227" s="30" t="s">
        <v>1653</v>
      </c>
      <c r="J227" s="32">
        <v>0.82152777777777775</v>
      </c>
      <c r="K227" s="30"/>
      <c r="L227" s="30" t="s">
        <v>108</v>
      </c>
      <c r="M227" s="30" t="s">
        <v>1736</v>
      </c>
      <c r="N227" s="30">
        <v>9000699</v>
      </c>
      <c r="O227" s="30" t="s">
        <v>673</v>
      </c>
      <c r="P227" s="30" t="s">
        <v>1737</v>
      </c>
      <c r="Q227" s="30">
        <v>0</v>
      </c>
      <c r="R227" s="30" t="s">
        <v>950</v>
      </c>
      <c r="S227" s="30"/>
      <c r="T227" s="30" t="s">
        <v>1738</v>
      </c>
      <c r="U227" s="30" t="s">
        <v>1739</v>
      </c>
      <c r="V227" s="30" t="s">
        <v>1739</v>
      </c>
      <c r="W227" s="30" t="s">
        <v>1740</v>
      </c>
      <c r="X227" s="30" t="s">
        <v>206</v>
      </c>
      <c r="Y227" s="30" t="s">
        <v>122</v>
      </c>
    </row>
    <row r="228" spans="1:25" x14ac:dyDescent="0.25">
      <c r="A228" s="30">
        <v>305093</v>
      </c>
      <c r="B228" s="30" t="s">
        <v>103</v>
      </c>
      <c r="C228" s="30" t="s">
        <v>954</v>
      </c>
      <c r="D228" s="30" t="s">
        <v>955</v>
      </c>
      <c r="E228" s="30">
        <v>135</v>
      </c>
      <c r="F228" s="30">
        <v>9961</v>
      </c>
      <c r="G228" s="30" t="s">
        <v>1653</v>
      </c>
      <c r="H228" s="32">
        <v>0.30555555555555552</v>
      </c>
      <c r="I228" s="30" t="s">
        <v>1653</v>
      </c>
      <c r="J228" s="32">
        <v>0.88055555555555554</v>
      </c>
      <c r="K228" s="30"/>
      <c r="L228" s="30" t="s">
        <v>108</v>
      </c>
      <c r="M228" s="30" t="s">
        <v>956</v>
      </c>
      <c r="N228" s="30">
        <v>9008598</v>
      </c>
      <c r="O228" s="30" t="s">
        <v>609</v>
      </c>
      <c r="P228" s="30" t="s">
        <v>1741</v>
      </c>
      <c r="Q228" s="30">
        <v>0</v>
      </c>
      <c r="R228" s="30" t="s">
        <v>950</v>
      </c>
      <c r="S228" s="30" t="s">
        <v>958</v>
      </c>
      <c r="T228" s="30"/>
      <c r="U228" s="30">
        <v>489</v>
      </c>
      <c r="V228" s="30">
        <v>489</v>
      </c>
      <c r="W228" s="30" t="s">
        <v>959</v>
      </c>
      <c r="X228" s="30" t="s">
        <v>295</v>
      </c>
      <c r="Y228" s="30" t="s">
        <v>1742</v>
      </c>
    </row>
    <row r="229" spans="1:25" x14ac:dyDescent="0.25">
      <c r="A229" s="30">
        <v>303308</v>
      </c>
      <c r="B229" s="30" t="s">
        <v>103</v>
      </c>
      <c r="C229" s="30" t="s">
        <v>1743</v>
      </c>
      <c r="D229" s="30" t="s">
        <v>1744</v>
      </c>
      <c r="E229" s="30">
        <v>300</v>
      </c>
      <c r="F229" s="30">
        <v>84130</v>
      </c>
      <c r="G229" s="30" t="s">
        <v>1653</v>
      </c>
      <c r="H229" s="32">
        <v>0.3298611111111111</v>
      </c>
      <c r="I229" s="30" t="s">
        <v>1653</v>
      </c>
      <c r="J229" s="32">
        <v>0.71180555555555547</v>
      </c>
      <c r="K229" s="30"/>
      <c r="L229" s="30" t="s">
        <v>108</v>
      </c>
      <c r="M229" s="30" t="s">
        <v>1745</v>
      </c>
      <c r="N229" s="30">
        <v>9126819</v>
      </c>
      <c r="O229" s="30" t="s">
        <v>350</v>
      </c>
      <c r="P229" s="30" t="s">
        <v>1746</v>
      </c>
      <c r="Q229" s="30">
        <v>0</v>
      </c>
      <c r="R229" s="30" t="s">
        <v>950</v>
      </c>
      <c r="S229" s="30"/>
      <c r="T229" s="30"/>
      <c r="U229" s="30">
        <v>1729</v>
      </c>
      <c r="V229" s="30">
        <v>1729</v>
      </c>
      <c r="W229" s="30" t="s">
        <v>1747</v>
      </c>
      <c r="X229" s="30" t="s">
        <v>1362</v>
      </c>
      <c r="Y229" s="30" t="s">
        <v>188</v>
      </c>
    </row>
    <row r="230" spans="1:25" x14ac:dyDescent="0.25">
      <c r="A230" s="30">
        <v>367986</v>
      </c>
      <c r="B230" s="30" t="s">
        <v>483</v>
      </c>
      <c r="C230" s="30" t="s">
        <v>1748</v>
      </c>
      <c r="D230" s="30" t="s">
        <v>1749</v>
      </c>
      <c r="E230" s="30">
        <v>8</v>
      </c>
      <c r="F230" s="30">
        <v>1</v>
      </c>
      <c r="G230" s="30" t="s">
        <v>1653</v>
      </c>
      <c r="H230" s="32">
        <v>0.42708333333333331</v>
      </c>
      <c r="I230" s="30" t="s">
        <v>1653</v>
      </c>
      <c r="J230" s="32">
        <v>0.66666666666666663</v>
      </c>
      <c r="K230" s="30"/>
      <c r="L230" s="30" t="s">
        <v>108</v>
      </c>
      <c r="M230" s="30" t="s">
        <v>330</v>
      </c>
      <c r="N230" s="30" t="s">
        <v>1750</v>
      </c>
      <c r="O230" s="30" t="s">
        <v>252</v>
      </c>
      <c r="P230" s="30" t="s">
        <v>1751</v>
      </c>
      <c r="Q230" s="30">
        <v>0</v>
      </c>
      <c r="R230" s="30" t="s">
        <v>332</v>
      </c>
      <c r="S230" s="30"/>
      <c r="T230" s="30"/>
      <c r="U230" s="30"/>
      <c r="V230" s="30"/>
      <c r="W230" s="30"/>
      <c r="X230" s="30" t="s">
        <v>102</v>
      </c>
      <c r="Y230" s="30" t="s">
        <v>102</v>
      </c>
    </row>
    <row r="231" spans="1:25" x14ac:dyDescent="0.25">
      <c r="A231" s="30">
        <v>367691</v>
      </c>
      <c r="B231" s="30" t="s">
        <v>77</v>
      </c>
      <c r="C231" s="30" t="s">
        <v>267</v>
      </c>
      <c r="D231" s="30" t="s">
        <v>268</v>
      </c>
      <c r="E231" s="30">
        <v>86</v>
      </c>
      <c r="F231" s="30">
        <v>2546</v>
      </c>
      <c r="G231" s="30" t="s">
        <v>1653</v>
      </c>
      <c r="H231" s="32">
        <v>0.52847222222222223</v>
      </c>
      <c r="I231" s="30" t="s">
        <v>1653</v>
      </c>
      <c r="J231" s="32">
        <v>0.82986111111111116</v>
      </c>
      <c r="K231" s="30"/>
      <c r="L231" s="30" t="s">
        <v>108</v>
      </c>
      <c r="M231" s="30" t="s">
        <v>95</v>
      </c>
      <c r="N231" s="30">
        <v>9280718</v>
      </c>
      <c r="O231" s="30" t="s">
        <v>84</v>
      </c>
      <c r="P231" s="30" t="s">
        <v>1752</v>
      </c>
      <c r="Q231" s="30">
        <v>0</v>
      </c>
      <c r="R231" s="30" t="s">
        <v>1164</v>
      </c>
      <c r="S231" s="30"/>
      <c r="T231" s="30"/>
      <c r="U231" s="30" t="s">
        <v>1753</v>
      </c>
      <c r="V231" s="30" t="s">
        <v>1753</v>
      </c>
      <c r="W231" s="30" t="s">
        <v>273</v>
      </c>
      <c r="X231" s="30" t="s">
        <v>274</v>
      </c>
      <c r="Y231" s="30" t="s">
        <v>188</v>
      </c>
    </row>
    <row r="232" spans="1:25" x14ac:dyDescent="0.25">
      <c r="A232" s="30">
        <v>367477</v>
      </c>
      <c r="B232" s="30" t="s">
        <v>91</v>
      </c>
      <c r="C232" s="30" t="s">
        <v>1123</v>
      </c>
      <c r="D232" s="30" t="s">
        <v>1124</v>
      </c>
      <c r="E232" s="30">
        <v>54</v>
      </c>
      <c r="F232" s="30">
        <v>499</v>
      </c>
      <c r="G232" s="30" t="s">
        <v>1653</v>
      </c>
      <c r="H232" s="32">
        <v>0.79513888888888884</v>
      </c>
      <c r="I232" s="30" t="s">
        <v>1653</v>
      </c>
      <c r="J232" s="32">
        <v>0.89583333333333337</v>
      </c>
      <c r="K232" s="30"/>
      <c r="L232" s="30" t="s">
        <v>108</v>
      </c>
      <c r="M232" s="30" t="s">
        <v>243</v>
      </c>
      <c r="N232" s="30">
        <v>7917757</v>
      </c>
      <c r="O232" s="30" t="s">
        <v>96</v>
      </c>
      <c r="P232" s="30" t="s">
        <v>1754</v>
      </c>
      <c r="Q232" s="30">
        <v>0</v>
      </c>
      <c r="R232" s="30" t="s">
        <v>1726</v>
      </c>
      <c r="S232" s="30"/>
      <c r="T232" s="30"/>
      <c r="U232" s="30">
        <v>20051</v>
      </c>
      <c r="V232" s="30">
        <v>20051</v>
      </c>
      <c r="W232" s="30" t="s">
        <v>1127</v>
      </c>
      <c r="X232" s="30" t="s">
        <v>247</v>
      </c>
      <c r="Y232" s="30" t="s">
        <v>247</v>
      </c>
    </row>
    <row r="233" spans="1:25" x14ac:dyDescent="0.25">
      <c r="A233" s="30">
        <v>368069</v>
      </c>
      <c r="B233" s="30" t="s">
        <v>137</v>
      </c>
      <c r="C233" s="30" t="s">
        <v>449</v>
      </c>
      <c r="D233" s="30" t="s">
        <v>450</v>
      </c>
      <c r="E233" s="30">
        <v>26</v>
      </c>
      <c r="F233" s="30">
        <v>284</v>
      </c>
      <c r="G233" s="30" t="s">
        <v>1653</v>
      </c>
      <c r="H233" s="32">
        <v>0.97916666666666663</v>
      </c>
      <c r="I233" s="30" t="s">
        <v>1314</v>
      </c>
      <c r="J233" s="32">
        <v>0.51736111111111105</v>
      </c>
      <c r="K233" s="30"/>
      <c r="L233" s="30" t="s">
        <v>108</v>
      </c>
      <c r="M233" s="30" t="s">
        <v>920</v>
      </c>
      <c r="N233" s="30"/>
      <c r="O233" s="30" t="s">
        <v>350</v>
      </c>
      <c r="P233" s="30" t="s">
        <v>1755</v>
      </c>
      <c r="Q233" s="30">
        <v>0</v>
      </c>
      <c r="R233" s="30" t="s">
        <v>418</v>
      </c>
      <c r="S233" s="30"/>
      <c r="T233" s="30"/>
      <c r="U233" s="30"/>
      <c r="V233" s="30"/>
      <c r="W233" s="30" t="s">
        <v>452</v>
      </c>
      <c r="X233" s="30" t="s">
        <v>206</v>
      </c>
      <c r="Y233" s="30" t="s">
        <v>117</v>
      </c>
    </row>
    <row r="234" spans="1:25" x14ac:dyDescent="0.25">
      <c r="A234" s="30">
        <v>368070</v>
      </c>
      <c r="B234" s="30" t="s">
        <v>145</v>
      </c>
      <c r="C234" s="30" t="s">
        <v>1756</v>
      </c>
      <c r="D234" s="30" t="s">
        <v>1757</v>
      </c>
      <c r="E234" s="30">
        <v>110</v>
      </c>
      <c r="F234" s="30">
        <v>4249</v>
      </c>
      <c r="G234" s="30" t="s">
        <v>1653</v>
      </c>
      <c r="H234" s="32">
        <v>0.97916666666666663</v>
      </c>
      <c r="I234" s="30" t="s">
        <v>1758</v>
      </c>
      <c r="J234" s="32">
        <v>0.30277777777777776</v>
      </c>
      <c r="K234" s="30"/>
      <c r="L234" s="30" t="s">
        <v>108</v>
      </c>
      <c r="M234" s="30" t="s">
        <v>920</v>
      </c>
      <c r="N234" s="30"/>
      <c r="O234" s="30" t="s">
        <v>252</v>
      </c>
      <c r="P234" s="30" t="s">
        <v>1759</v>
      </c>
      <c r="Q234" s="30">
        <v>0</v>
      </c>
      <c r="R234" s="30" t="s">
        <v>1105</v>
      </c>
      <c r="S234" s="30"/>
      <c r="T234" s="30"/>
      <c r="U234" s="30"/>
      <c r="V234" s="30"/>
      <c r="W234" s="30" t="s">
        <v>1760</v>
      </c>
      <c r="X234" s="30" t="s">
        <v>206</v>
      </c>
      <c r="Y234" s="30" t="s">
        <v>117</v>
      </c>
    </row>
    <row r="235" spans="1:25" x14ac:dyDescent="0.25">
      <c r="A235" s="30">
        <v>368068</v>
      </c>
      <c r="B235" s="30" t="s">
        <v>145</v>
      </c>
      <c r="C235" s="30" t="s">
        <v>146</v>
      </c>
      <c r="D235" s="30" t="s">
        <v>147</v>
      </c>
      <c r="E235" s="30">
        <v>87</v>
      </c>
      <c r="F235" s="30">
        <v>2391</v>
      </c>
      <c r="G235" s="30" t="s">
        <v>1721</v>
      </c>
      <c r="H235" s="32">
        <v>1.0416666666666666E-2</v>
      </c>
      <c r="I235" s="30" t="s">
        <v>1314</v>
      </c>
      <c r="J235" s="32">
        <v>0.51736111111111105</v>
      </c>
      <c r="K235" s="30"/>
      <c r="L235" s="30" t="s">
        <v>108</v>
      </c>
      <c r="M235" s="30" t="s">
        <v>920</v>
      </c>
      <c r="N235" s="30"/>
      <c r="O235" s="30" t="s">
        <v>350</v>
      </c>
      <c r="P235" s="30" t="s">
        <v>1761</v>
      </c>
      <c r="Q235" s="30">
        <v>0</v>
      </c>
      <c r="R235" s="30" t="s">
        <v>1105</v>
      </c>
      <c r="S235" s="30"/>
      <c r="T235" s="30"/>
      <c r="U235" s="30"/>
      <c r="V235" s="30"/>
      <c r="W235" s="30" t="s">
        <v>150</v>
      </c>
      <c r="X235" s="30" t="s">
        <v>117</v>
      </c>
      <c r="Y235" s="30" t="s">
        <v>117</v>
      </c>
    </row>
    <row r="236" spans="1:25" x14ac:dyDescent="0.25">
      <c r="A236" s="30">
        <v>368067</v>
      </c>
      <c r="B236" s="30" t="s">
        <v>137</v>
      </c>
      <c r="C236" s="30" t="s">
        <v>1762</v>
      </c>
      <c r="D236" s="30" t="s">
        <v>1763</v>
      </c>
      <c r="E236" s="30">
        <v>29</v>
      </c>
      <c r="F236" s="30">
        <v>439</v>
      </c>
      <c r="G236" s="30" t="s">
        <v>1721</v>
      </c>
      <c r="H236" s="32">
        <v>1.0416666666666666E-2</v>
      </c>
      <c r="I236" s="30" t="s">
        <v>1758</v>
      </c>
      <c r="J236" s="32">
        <v>0.30277777777777776</v>
      </c>
      <c r="K236" s="30"/>
      <c r="L236" s="30" t="s">
        <v>108</v>
      </c>
      <c r="M236" s="30" t="s">
        <v>920</v>
      </c>
      <c r="N236" s="30">
        <v>749621</v>
      </c>
      <c r="O236" s="30" t="s">
        <v>252</v>
      </c>
      <c r="P236" s="30" t="s">
        <v>1764</v>
      </c>
      <c r="Q236" s="30">
        <v>0</v>
      </c>
      <c r="R236" s="30" t="s">
        <v>418</v>
      </c>
      <c r="S236" s="30"/>
      <c r="T236" s="30"/>
      <c r="U236" s="30"/>
      <c r="V236" s="30"/>
      <c r="W236" s="30" t="s">
        <v>1765</v>
      </c>
      <c r="X236" s="30" t="s">
        <v>117</v>
      </c>
      <c r="Y236" s="30" t="s">
        <v>117</v>
      </c>
    </row>
    <row r="237" spans="1:25" x14ac:dyDescent="0.25">
      <c r="A237" s="30">
        <v>277392</v>
      </c>
      <c r="B237" s="30" t="s">
        <v>103</v>
      </c>
      <c r="C237" s="30" t="s">
        <v>1380</v>
      </c>
      <c r="D237" s="30" t="s">
        <v>1381</v>
      </c>
      <c r="E237" s="30">
        <v>333</v>
      </c>
      <c r="F237" s="30">
        <v>139072</v>
      </c>
      <c r="G237" s="30" t="s">
        <v>1721</v>
      </c>
      <c r="H237" s="32">
        <v>0.27708333333333335</v>
      </c>
      <c r="I237" s="30" t="s">
        <v>1721</v>
      </c>
      <c r="J237" s="32">
        <v>0.7944444444444444</v>
      </c>
      <c r="K237" s="30"/>
      <c r="L237" s="30" t="s">
        <v>108</v>
      </c>
      <c r="M237" s="30" t="s">
        <v>1382</v>
      </c>
      <c r="N237" s="30">
        <v>9595321</v>
      </c>
      <c r="O237" s="30" t="s">
        <v>616</v>
      </c>
      <c r="P237" s="30" t="s">
        <v>1766</v>
      </c>
      <c r="Q237" s="30">
        <v>15.05</v>
      </c>
      <c r="R237" s="30" t="s">
        <v>950</v>
      </c>
      <c r="S237" s="30"/>
      <c r="T237" s="30"/>
      <c r="U237" s="30" t="s">
        <v>1767</v>
      </c>
      <c r="V237" s="30" t="s">
        <v>1767</v>
      </c>
      <c r="W237" s="30" t="s">
        <v>1385</v>
      </c>
      <c r="X237" s="30" t="s">
        <v>1768</v>
      </c>
      <c r="Y237" s="30" t="s">
        <v>1769</v>
      </c>
    </row>
    <row r="238" spans="1:25" x14ac:dyDescent="0.25">
      <c r="A238" s="30">
        <v>303958</v>
      </c>
      <c r="B238" s="30" t="s">
        <v>103</v>
      </c>
      <c r="C238" s="30" t="s">
        <v>1194</v>
      </c>
      <c r="D238" s="30" t="s">
        <v>1195</v>
      </c>
      <c r="E238" s="30">
        <v>224</v>
      </c>
      <c r="F238" s="30">
        <v>70538</v>
      </c>
      <c r="G238" s="30" t="s">
        <v>1721</v>
      </c>
      <c r="H238" s="32">
        <v>0.30486111111111108</v>
      </c>
      <c r="I238" s="30" t="s">
        <v>1721</v>
      </c>
      <c r="J238" s="32">
        <v>0.71250000000000002</v>
      </c>
      <c r="K238" s="30"/>
      <c r="L238" s="30" t="s">
        <v>108</v>
      </c>
      <c r="M238" s="30" t="s">
        <v>109</v>
      </c>
      <c r="N238" s="30">
        <v>9041253</v>
      </c>
      <c r="O238" s="30" t="s">
        <v>673</v>
      </c>
      <c r="P238" s="30" t="s">
        <v>1770</v>
      </c>
      <c r="Q238" s="30">
        <v>0</v>
      </c>
      <c r="R238" s="30" t="s">
        <v>950</v>
      </c>
      <c r="S238" s="30"/>
      <c r="T238" s="30"/>
      <c r="U238" s="30" t="s">
        <v>1771</v>
      </c>
      <c r="V238" s="30" t="s">
        <v>1771</v>
      </c>
      <c r="W238" s="30" t="s">
        <v>1198</v>
      </c>
      <c r="X238" s="30" t="s">
        <v>295</v>
      </c>
      <c r="Y238" s="30" t="s">
        <v>206</v>
      </c>
    </row>
    <row r="239" spans="1:25" x14ac:dyDescent="0.25">
      <c r="A239" s="30">
        <v>303957</v>
      </c>
      <c r="B239" s="30" t="s">
        <v>103</v>
      </c>
      <c r="C239" s="30" t="s">
        <v>1772</v>
      </c>
      <c r="D239" s="30" t="s">
        <v>1773</v>
      </c>
      <c r="E239" s="30">
        <v>288</v>
      </c>
      <c r="F239" s="30">
        <v>116017</v>
      </c>
      <c r="G239" s="30" t="s">
        <v>1721</v>
      </c>
      <c r="H239" s="32">
        <v>0.30902777777777779</v>
      </c>
      <c r="I239" s="30" t="s">
        <v>1721</v>
      </c>
      <c r="J239" s="32">
        <v>0.82847222222222217</v>
      </c>
      <c r="K239" s="30"/>
      <c r="L239" s="30" t="s">
        <v>108</v>
      </c>
      <c r="M239" s="30" t="s">
        <v>970</v>
      </c>
      <c r="N239" s="30">
        <v>9333175</v>
      </c>
      <c r="O239" s="30" t="s">
        <v>220</v>
      </c>
      <c r="P239" s="30" t="s">
        <v>1774</v>
      </c>
      <c r="Q239" s="30">
        <v>0</v>
      </c>
      <c r="R239" s="30" t="s">
        <v>950</v>
      </c>
      <c r="S239" s="30"/>
      <c r="T239" s="30" t="s">
        <v>1773</v>
      </c>
      <c r="U239" s="30" t="s">
        <v>1775</v>
      </c>
      <c r="V239" s="30" t="s">
        <v>1775</v>
      </c>
      <c r="W239" s="30" t="s">
        <v>1776</v>
      </c>
      <c r="X239" s="30" t="s">
        <v>101</v>
      </c>
      <c r="Y239" s="30" t="s">
        <v>1777</v>
      </c>
    </row>
    <row r="240" spans="1:25" x14ac:dyDescent="0.25">
      <c r="A240" s="30">
        <v>368087</v>
      </c>
      <c r="B240" s="30" t="s">
        <v>207</v>
      </c>
      <c r="C240" s="30" t="s">
        <v>831</v>
      </c>
      <c r="D240" s="30" t="s">
        <v>832</v>
      </c>
      <c r="E240" s="30">
        <v>25</v>
      </c>
      <c r="F240" s="30">
        <v>86</v>
      </c>
      <c r="G240" s="30" t="s">
        <v>1721</v>
      </c>
      <c r="H240" s="32">
        <v>0.31597222222222221</v>
      </c>
      <c r="I240" s="30" t="s">
        <v>1778</v>
      </c>
      <c r="J240" s="32">
        <v>5.2083333333333336E-2</v>
      </c>
      <c r="K240" s="30" t="s">
        <v>1779</v>
      </c>
      <c r="L240" s="30" t="s">
        <v>82</v>
      </c>
      <c r="M240" s="30" t="s">
        <v>487</v>
      </c>
      <c r="N240" s="30" t="s">
        <v>834</v>
      </c>
      <c r="O240" s="30" t="s">
        <v>211</v>
      </c>
      <c r="P240" s="30" t="s">
        <v>1780</v>
      </c>
      <c r="Q240" s="30">
        <v>3.31</v>
      </c>
      <c r="R240" s="30" t="s">
        <v>418</v>
      </c>
      <c r="S240" s="30"/>
      <c r="T240" s="30"/>
      <c r="U240" s="30"/>
      <c r="V240" s="30"/>
      <c r="W240" s="30" t="s">
        <v>836</v>
      </c>
      <c r="X240" s="30" t="s">
        <v>206</v>
      </c>
      <c r="Y240" s="30" t="s">
        <v>405</v>
      </c>
    </row>
    <row r="241" spans="1:25" x14ac:dyDescent="0.25">
      <c r="A241" s="30">
        <v>368086</v>
      </c>
      <c r="B241" s="30" t="s">
        <v>225</v>
      </c>
      <c r="C241" s="30" t="s">
        <v>941</v>
      </c>
      <c r="D241" s="30" t="s">
        <v>942</v>
      </c>
      <c r="E241" s="30">
        <v>29</v>
      </c>
      <c r="F241" s="30">
        <v>202</v>
      </c>
      <c r="G241" s="30" t="s">
        <v>1721</v>
      </c>
      <c r="H241" s="32">
        <v>0.3215277777777778</v>
      </c>
      <c r="I241" s="30" t="s">
        <v>1721</v>
      </c>
      <c r="J241" s="32">
        <v>0.66666666666666663</v>
      </c>
      <c r="K241" s="30"/>
      <c r="L241" s="30" t="s">
        <v>108</v>
      </c>
      <c r="M241" s="30" t="s">
        <v>487</v>
      </c>
      <c r="N241" s="30">
        <v>8977443</v>
      </c>
      <c r="O241" s="30" t="s">
        <v>211</v>
      </c>
      <c r="P241" s="30" t="s">
        <v>1781</v>
      </c>
      <c r="Q241" s="30">
        <v>2.74</v>
      </c>
      <c r="R241" s="30" t="s">
        <v>213</v>
      </c>
      <c r="S241" s="30"/>
      <c r="T241" s="30"/>
      <c r="U241" s="30"/>
      <c r="V241" s="30"/>
      <c r="W241" s="30" t="s">
        <v>945</v>
      </c>
      <c r="X241" s="30" t="s">
        <v>206</v>
      </c>
      <c r="Y241" s="30" t="s">
        <v>122</v>
      </c>
    </row>
    <row r="242" spans="1:25" x14ac:dyDescent="0.25">
      <c r="A242" s="30">
        <v>302624</v>
      </c>
      <c r="B242" s="30" t="s">
        <v>103</v>
      </c>
      <c r="C242" s="30" t="s">
        <v>1782</v>
      </c>
      <c r="D242" s="30" t="s">
        <v>1783</v>
      </c>
      <c r="E242" s="30">
        <v>362</v>
      </c>
      <c r="F242" s="30">
        <v>228081</v>
      </c>
      <c r="G242" s="30" t="s">
        <v>1721</v>
      </c>
      <c r="H242" s="32">
        <v>0.34652777777777777</v>
      </c>
      <c r="I242" s="30" t="s">
        <v>1721</v>
      </c>
      <c r="J242" s="32">
        <v>0.74375000000000002</v>
      </c>
      <c r="K242" s="30"/>
      <c r="L242" s="30" t="s">
        <v>108</v>
      </c>
      <c r="M242" s="30" t="s">
        <v>349</v>
      </c>
      <c r="N242" s="30">
        <v>9744001</v>
      </c>
      <c r="O242" s="30" t="s">
        <v>609</v>
      </c>
      <c r="P242" s="30" t="s">
        <v>1784</v>
      </c>
      <c r="Q242" s="30">
        <v>0</v>
      </c>
      <c r="R242" s="30" t="s">
        <v>950</v>
      </c>
      <c r="S242" s="30"/>
      <c r="T242" s="30"/>
      <c r="U242" s="30">
        <v>36115</v>
      </c>
      <c r="V242" s="30">
        <v>36115</v>
      </c>
      <c r="W242" s="30" t="s">
        <v>1785</v>
      </c>
      <c r="X242" s="30" t="s">
        <v>1786</v>
      </c>
      <c r="Y242" s="30" t="s">
        <v>967</v>
      </c>
    </row>
    <row r="243" spans="1:25" x14ac:dyDescent="0.25">
      <c r="A243" s="30">
        <v>368121</v>
      </c>
      <c r="B243" s="30" t="s">
        <v>137</v>
      </c>
      <c r="C243" s="30" t="s">
        <v>938</v>
      </c>
      <c r="D243" s="30" t="s">
        <v>366</v>
      </c>
      <c r="E243" s="30">
        <v>28</v>
      </c>
      <c r="F243" s="30">
        <v>284</v>
      </c>
      <c r="G243" s="30" t="s">
        <v>1721</v>
      </c>
      <c r="H243" s="32">
        <v>0.38541666666666669</v>
      </c>
      <c r="I243" s="30" t="s">
        <v>1758</v>
      </c>
      <c r="J243" s="32">
        <v>6.9444444444444441E-3</v>
      </c>
      <c r="K243" s="30"/>
      <c r="L243" s="30" t="s">
        <v>108</v>
      </c>
      <c r="M243" s="30" t="s">
        <v>920</v>
      </c>
      <c r="N243" s="30"/>
      <c r="O243" s="30" t="s">
        <v>252</v>
      </c>
      <c r="P243" s="30" t="s">
        <v>1787</v>
      </c>
      <c r="Q243" s="30">
        <v>0</v>
      </c>
      <c r="R243" s="30" t="s">
        <v>418</v>
      </c>
      <c r="S243" s="30"/>
      <c r="T243" s="30"/>
      <c r="U243" s="30"/>
      <c r="V243" s="30"/>
      <c r="W243" s="30" t="s">
        <v>940</v>
      </c>
      <c r="X243" s="30" t="s">
        <v>1608</v>
      </c>
      <c r="Y243" s="30" t="s">
        <v>117</v>
      </c>
    </row>
    <row r="244" spans="1:25" x14ac:dyDescent="0.25">
      <c r="A244" s="30">
        <v>368122</v>
      </c>
      <c r="B244" s="30" t="s">
        <v>145</v>
      </c>
      <c r="C244" s="30" t="s">
        <v>380</v>
      </c>
      <c r="D244" s="30" t="s">
        <v>381</v>
      </c>
      <c r="E244" s="30">
        <v>87</v>
      </c>
      <c r="F244" s="30">
        <v>2391</v>
      </c>
      <c r="G244" s="30" t="s">
        <v>1721</v>
      </c>
      <c r="H244" s="32">
        <v>0.38541666666666669</v>
      </c>
      <c r="I244" s="30" t="s">
        <v>1758</v>
      </c>
      <c r="J244" s="32">
        <v>6.9444444444444441E-3</v>
      </c>
      <c r="K244" s="30"/>
      <c r="L244" s="30" t="s">
        <v>108</v>
      </c>
      <c r="M244" s="30" t="s">
        <v>920</v>
      </c>
      <c r="N244" s="30"/>
      <c r="O244" s="30" t="s">
        <v>252</v>
      </c>
      <c r="P244" s="30" t="s">
        <v>1788</v>
      </c>
      <c r="Q244" s="30">
        <v>0</v>
      </c>
      <c r="R244" s="30" t="s">
        <v>1789</v>
      </c>
      <c r="S244" s="30"/>
      <c r="T244" s="30"/>
      <c r="U244" s="30"/>
      <c r="V244" s="30"/>
      <c r="W244" s="30" t="s">
        <v>384</v>
      </c>
      <c r="X244" s="30" t="s">
        <v>117</v>
      </c>
      <c r="Y244" s="30" t="s">
        <v>117</v>
      </c>
    </row>
    <row r="245" spans="1:25" x14ac:dyDescent="0.25">
      <c r="A245" s="30">
        <v>368027</v>
      </c>
      <c r="B245" s="30" t="s">
        <v>91</v>
      </c>
      <c r="C245" s="30" t="s">
        <v>92</v>
      </c>
      <c r="D245" s="30" t="s">
        <v>93</v>
      </c>
      <c r="E245" s="30">
        <v>108</v>
      </c>
      <c r="F245" s="30">
        <v>5873</v>
      </c>
      <c r="G245" s="30" t="s">
        <v>1721</v>
      </c>
      <c r="H245" s="32">
        <v>0.85277777777777775</v>
      </c>
      <c r="I245" s="30" t="s">
        <v>1758</v>
      </c>
      <c r="J245" s="32">
        <v>0.21736111111111112</v>
      </c>
      <c r="K245" s="30"/>
      <c r="L245" s="30" t="s">
        <v>108</v>
      </c>
      <c r="M245" s="30" t="s">
        <v>95</v>
      </c>
      <c r="N245" s="30">
        <v>9002647</v>
      </c>
      <c r="O245" s="30" t="s">
        <v>96</v>
      </c>
      <c r="P245" s="30" t="s">
        <v>1790</v>
      </c>
      <c r="Q245" s="30">
        <v>0</v>
      </c>
      <c r="R245" s="30" t="s">
        <v>1791</v>
      </c>
      <c r="S245" s="30"/>
      <c r="T245" s="30"/>
      <c r="U245" s="30" t="s">
        <v>1467</v>
      </c>
      <c r="V245" s="30" t="s">
        <v>1467</v>
      </c>
      <c r="W245" s="30" t="s">
        <v>100</v>
      </c>
      <c r="X245" s="30" t="s">
        <v>519</v>
      </c>
      <c r="Y245" s="30" t="s">
        <v>560</v>
      </c>
    </row>
    <row r="246" spans="1:25" x14ac:dyDescent="0.25">
      <c r="A246" s="30">
        <v>303959</v>
      </c>
      <c r="B246" s="30" t="s">
        <v>103</v>
      </c>
      <c r="C246" s="30" t="s">
        <v>1792</v>
      </c>
      <c r="D246" s="30" t="s">
        <v>1793</v>
      </c>
      <c r="E246" s="30">
        <v>272</v>
      </c>
      <c r="F246" s="30">
        <v>76152</v>
      </c>
      <c r="G246" s="30" t="s">
        <v>1758</v>
      </c>
      <c r="H246" s="32">
        <v>0.2388888888888889</v>
      </c>
      <c r="I246" s="30" t="s">
        <v>1758</v>
      </c>
      <c r="J246" s="32">
        <v>0.78749999999999998</v>
      </c>
      <c r="K246" s="30"/>
      <c r="L246" s="30" t="s">
        <v>108</v>
      </c>
      <c r="M246" s="30" t="s">
        <v>970</v>
      </c>
      <c r="N246" s="30">
        <v>9169524</v>
      </c>
      <c r="O246" s="30" t="s">
        <v>673</v>
      </c>
      <c r="P246" s="30" t="s">
        <v>1794</v>
      </c>
      <c r="Q246" s="30">
        <v>0</v>
      </c>
      <c r="R246" s="30" t="s">
        <v>950</v>
      </c>
      <c r="S246" s="30"/>
      <c r="T246" s="30" t="s">
        <v>970</v>
      </c>
      <c r="U246" s="30" t="s">
        <v>1795</v>
      </c>
      <c r="V246" s="30" t="s">
        <v>1795</v>
      </c>
      <c r="W246" s="30" t="s">
        <v>1796</v>
      </c>
      <c r="X246" s="30" t="s">
        <v>1797</v>
      </c>
      <c r="Y246" s="30" t="s">
        <v>1211</v>
      </c>
    </row>
    <row r="247" spans="1:25" x14ac:dyDescent="0.25">
      <c r="A247" s="30">
        <v>279120</v>
      </c>
      <c r="B247" s="30" t="s">
        <v>103</v>
      </c>
      <c r="C247" s="30" t="s">
        <v>1485</v>
      </c>
      <c r="D247" s="30" t="s">
        <v>1486</v>
      </c>
      <c r="E247" s="30">
        <v>228</v>
      </c>
      <c r="F247" s="30">
        <v>47842</v>
      </c>
      <c r="G247" s="30" t="s">
        <v>1758</v>
      </c>
      <c r="H247" s="32">
        <v>0.24791666666666667</v>
      </c>
      <c r="I247" s="30" t="s">
        <v>1758</v>
      </c>
      <c r="J247" s="32">
        <v>0.77500000000000002</v>
      </c>
      <c r="K247" s="30"/>
      <c r="L247" s="30" t="s">
        <v>108</v>
      </c>
      <c r="M247" s="30" t="s">
        <v>1487</v>
      </c>
      <c r="N247" s="30">
        <v>9725421</v>
      </c>
      <c r="O247" s="30" t="s">
        <v>350</v>
      </c>
      <c r="P247" s="30" t="s">
        <v>1798</v>
      </c>
      <c r="Q247" s="30">
        <v>0</v>
      </c>
      <c r="R247" s="30" t="s">
        <v>950</v>
      </c>
      <c r="S247" s="30"/>
      <c r="T247" s="30"/>
      <c r="U247" s="30" t="s">
        <v>1799</v>
      </c>
      <c r="V247" s="30" t="s">
        <v>1799</v>
      </c>
      <c r="W247" s="30" t="s">
        <v>1490</v>
      </c>
      <c r="X247" s="30" t="s">
        <v>188</v>
      </c>
      <c r="Y247" s="30" t="s">
        <v>122</v>
      </c>
    </row>
    <row r="248" spans="1:25" x14ac:dyDescent="0.25">
      <c r="A248" s="30">
        <v>303962</v>
      </c>
      <c r="B248" s="30" t="s">
        <v>103</v>
      </c>
      <c r="C248" s="30" t="s">
        <v>975</v>
      </c>
      <c r="D248" s="30" t="s">
        <v>976</v>
      </c>
      <c r="E248" s="30">
        <v>329</v>
      </c>
      <c r="F248" s="30">
        <v>143730</v>
      </c>
      <c r="G248" s="30" t="s">
        <v>1758</v>
      </c>
      <c r="H248" s="32">
        <v>0.26874999999999999</v>
      </c>
      <c r="I248" s="30" t="s">
        <v>1758</v>
      </c>
      <c r="J248" s="32">
        <v>0.7368055555555556</v>
      </c>
      <c r="K248" s="30"/>
      <c r="L248" s="30" t="s">
        <v>108</v>
      </c>
      <c r="M248" s="30" t="s">
        <v>970</v>
      </c>
      <c r="N248" s="30">
        <v>9614036</v>
      </c>
      <c r="O248" s="30" t="s">
        <v>220</v>
      </c>
      <c r="P248" s="30" t="s">
        <v>1800</v>
      </c>
      <c r="Q248" s="30">
        <v>0</v>
      </c>
      <c r="R248" s="30" t="s">
        <v>950</v>
      </c>
      <c r="S248" s="30"/>
      <c r="T248" s="30"/>
      <c r="U248" s="30" t="s">
        <v>1801</v>
      </c>
      <c r="V248" s="30" t="s">
        <v>1801</v>
      </c>
      <c r="W248" s="30" t="s">
        <v>979</v>
      </c>
      <c r="X248" s="30" t="s">
        <v>188</v>
      </c>
      <c r="Y248" s="30" t="s">
        <v>933</v>
      </c>
    </row>
    <row r="249" spans="1:25" x14ac:dyDescent="0.25">
      <c r="A249" s="30">
        <v>303960</v>
      </c>
      <c r="B249" s="30" t="s">
        <v>103</v>
      </c>
      <c r="C249" s="30" t="s">
        <v>968</v>
      </c>
      <c r="D249" s="30" t="s">
        <v>969</v>
      </c>
      <c r="E249" s="30">
        <v>289</v>
      </c>
      <c r="F249" s="30">
        <v>115055</v>
      </c>
      <c r="G249" s="30" t="s">
        <v>1758</v>
      </c>
      <c r="H249" s="32">
        <v>0.27777777777777779</v>
      </c>
      <c r="I249" s="30" t="s">
        <v>1758</v>
      </c>
      <c r="J249" s="32">
        <v>0.76041666666666663</v>
      </c>
      <c r="K249" s="30"/>
      <c r="L249" s="30" t="s">
        <v>108</v>
      </c>
      <c r="M249" s="30" t="s">
        <v>970</v>
      </c>
      <c r="N249" s="30">
        <v>9424883</v>
      </c>
      <c r="O249" s="30" t="s">
        <v>355</v>
      </c>
      <c r="P249" s="30" t="s">
        <v>1802</v>
      </c>
      <c r="Q249" s="30">
        <v>0</v>
      </c>
      <c r="R249" s="30" t="s">
        <v>950</v>
      </c>
      <c r="S249" s="30"/>
      <c r="T249" s="30"/>
      <c r="U249" s="30" t="s">
        <v>1803</v>
      </c>
      <c r="V249" s="30" t="s">
        <v>1803</v>
      </c>
      <c r="W249" s="30" t="s">
        <v>974</v>
      </c>
      <c r="X249" s="30" t="s">
        <v>1797</v>
      </c>
      <c r="Y249" s="30" t="s">
        <v>122</v>
      </c>
    </row>
    <row r="250" spans="1:25" x14ac:dyDescent="0.25">
      <c r="A250" s="30">
        <v>304487</v>
      </c>
      <c r="B250" s="30" t="s">
        <v>103</v>
      </c>
      <c r="C250" s="30" t="s">
        <v>946</v>
      </c>
      <c r="D250" s="30" t="s">
        <v>947</v>
      </c>
      <c r="E250" s="30">
        <v>330</v>
      </c>
      <c r="F250" s="30">
        <v>145281</v>
      </c>
      <c r="G250" s="30" t="s">
        <v>1758</v>
      </c>
      <c r="H250" s="32">
        <v>0.28750000000000003</v>
      </c>
      <c r="I250" s="30" t="s">
        <v>1758</v>
      </c>
      <c r="J250" s="32">
        <v>0.74375000000000002</v>
      </c>
      <c r="K250" s="30"/>
      <c r="L250" s="30" t="s">
        <v>108</v>
      </c>
      <c r="M250" s="30" t="s">
        <v>948</v>
      </c>
      <c r="N250" s="30">
        <v>8024026</v>
      </c>
      <c r="O250" s="30" t="s">
        <v>616</v>
      </c>
      <c r="P250" s="30" t="s">
        <v>1804</v>
      </c>
      <c r="Q250" s="30">
        <v>0</v>
      </c>
      <c r="R250" s="30" t="s">
        <v>950</v>
      </c>
      <c r="S250" s="30"/>
      <c r="T250" s="30"/>
      <c r="U250" s="30" t="s">
        <v>1805</v>
      </c>
      <c r="V250" s="30" t="s">
        <v>1805</v>
      </c>
      <c r="W250" s="30" t="s">
        <v>952</v>
      </c>
      <c r="X250" s="30" t="s">
        <v>863</v>
      </c>
      <c r="Y250" s="30" t="s">
        <v>1806</v>
      </c>
    </row>
    <row r="251" spans="1:25" x14ac:dyDescent="0.25">
      <c r="A251" s="30">
        <v>368043</v>
      </c>
      <c r="B251" s="30" t="s">
        <v>225</v>
      </c>
      <c r="C251" s="30" t="s">
        <v>1807</v>
      </c>
      <c r="D251" s="30" t="s">
        <v>1808</v>
      </c>
      <c r="E251" s="30">
        <v>108</v>
      </c>
      <c r="F251" s="30">
        <v>5629</v>
      </c>
      <c r="G251" s="30" t="s">
        <v>1758</v>
      </c>
      <c r="H251" s="32">
        <v>0.30416666666666664</v>
      </c>
      <c r="I251" s="30" t="s">
        <v>1758</v>
      </c>
      <c r="J251" s="32">
        <v>0.70208333333333339</v>
      </c>
      <c r="K251" s="30"/>
      <c r="L251" s="30" t="s">
        <v>108</v>
      </c>
      <c r="M251" s="30" t="s">
        <v>402</v>
      </c>
      <c r="N251" s="30">
        <v>9485796</v>
      </c>
      <c r="O251" s="30" t="s">
        <v>141</v>
      </c>
      <c r="P251" s="30" t="s">
        <v>1809</v>
      </c>
      <c r="Q251" s="30">
        <v>0</v>
      </c>
      <c r="R251" s="30" t="s">
        <v>1810</v>
      </c>
      <c r="S251" s="30"/>
      <c r="T251" s="30"/>
      <c r="U251" s="30" t="s">
        <v>1811</v>
      </c>
      <c r="V251" s="30" t="s">
        <v>1811</v>
      </c>
      <c r="W251" s="30" t="s">
        <v>1812</v>
      </c>
      <c r="X251" s="30" t="s">
        <v>1813</v>
      </c>
      <c r="Y251" s="30" t="s">
        <v>1814</v>
      </c>
    </row>
    <row r="252" spans="1:25" x14ac:dyDescent="0.25">
      <c r="A252" s="30">
        <v>368139</v>
      </c>
      <c r="B252" s="30" t="s">
        <v>392</v>
      </c>
      <c r="C252" s="30" t="s">
        <v>1815</v>
      </c>
      <c r="D252" s="30" t="s">
        <v>1816</v>
      </c>
      <c r="E252" s="30">
        <v>11</v>
      </c>
      <c r="F252" s="30">
        <v>4</v>
      </c>
      <c r="G252" s="30" t="s">
        <v>1758</v>
      </c>
      <c r="H252" s="32">
        <v>0.33333333333333331</v>
      </c>
      <c r="I252" s="30" t="s">
        <v>1758</v>
      </c>
      <c r="J252" s="32">
        <v>0.375</v>
      </c>
      <c r="K252" s="30"/>
      <c r="L252" s="30" t="s">
        <v>108</v>
      </c>
      <c r="M252" s="30" t="s">
        <v>330</v>
      </c>
      <c r="N252" s="30"/>
      <c r="O252" s="30" t="s">
        <v>252</v>
      </c>
      <c r="P252" s="30" t="s">
        <v>1817</v>
      </c>
      <c r="Q252" s="30">
        <v>0</v>
      </c>
      <c r="R252" s="30" t="s">
        <v>363</v>
      </c>
      <c r="S252" s="30"/>
      <c r="T252" s="30"/>
      <c r="U252" s="30"/>
      <c r="V252" s="30"/>
      <c r="W252" s="30" t="s">
        <v>1818</v>
      </c>
      <c r="X252" s="30" t="s">
        <v>102</v>
      </c>
      <c r="Y252" s="30" t="s">
        <v>102</v>
      </c>
    </row>
    <row r="253" spans="1:25" x14ac:dyDescent="0.25">
      <c r="A253" s="30">
        <v>302625</v>
      </c>
      <c r="B253" s="30" t="s">
        <v>103</v>
      </c>
      <c r="C253" s="30" t="s">
        <v>962</v>
      </c>
      <c r="D253" s="30" t="s">
        <v>963</v>
      </c>
      <c r="E253" s="30">
        <v>362</v>
      </c>
      <c r="F253" s="30">
        <v>226963</v>
      </c>
      <c r="G253" s="30" t="s">
        <v>1758</v>
      </c>
      <c r="H253" s="32">
        <v>0.35138888888888892</v>
      </c>
      <c r="I253" s="30" t="s">
        <v>1758</v>
      </c>
      <c r="J253" s="32">
        <v>0.75555555555555554</v>
      </c>
      <c r="K253" s="30"/>
      <c r="L253" s="30" t="s">
        <v>108</v>
      </c>
      <c r="M253" s="30" t="s">
        <v>349</v>
      </c>
      <c r="N253" s="30">
        <v>9682875</v>
      </c>
      <c r="O253" s="30" t="s">
        <v>609</v>
      </c>
      <c r="P253" s="30" t="s">
        <v>1819</v>
      </c>
      <c r="Q253" s="30">
        <v>0</v>
      </c>
      <c r="R253" s="30" t="s">
        <v>950</v>
      </c>
      <c r="S253" s="30"/>
      <c r="T253" s="30"/>
      <c r="U253" s="30">
        <v>34210</v>
      </c>
      <c r="V253" s="30">
        <v>34210</v>
      </c>
      <c r="W253" s="30" t="s">
        <v>965</v>
      </c>
      <c r="X253" s="30" t="s">
        <v>966</v>
      </c>
      <c r="Y253" s="30" t="s">
        <v>491</v>
      </c>
    </row>
    <row r="254" spans="1:25" x14ac:dyDescent="0.25">
      <c r="A254" s="30">
        <v>368107</v>
      </c>
      <c r="B254" s="30" t="s">
        <v>91</v>
      </c>
      <c r="C254" s="30" t="s">
        <v>1217</v>
      </c>
      <c r="D254" s="30" t="s">
        <v>1218</v>
      </c>
      <c r="E254" s="30">
        <v>77</v>
      </c>
      <c r="F254" s="30">
        <v>915</v>
      </c>
      <c r="G254" s="30" t="s">
        <v>1758</v>
      </c>
      <c r="H254" s="32">
        <v>0.41666666666666669</v>
      </c>
      <c r="I254" s="30" t="s">
        <v>1681</v>
      </c>
      <c r="J254" s="32">
        <v>0.20486111111111113</v>
      </c>
      <c r="K254" s="30"/>
      <c r="L254" s="30" t="s">
        <v>108</v>
      </c>
      <c r="M254" s="30" t="s">
        <v>243</v>
      </c>
      <c r="N254" s="30">
        <v>7613961</v>
      </c>
      <c r="O254" s="30" t="s">
        <v>301</v>
      </c>
      <c r="P254" s="30" t="s">
        <v>1820</v>
      </c>
      <c r="Q254" s="30">
        <v>0</v>
      </c>
      <c r="R254" s="30" t="s">
        <v>1821</v>
      </c>
      <c r="S254" s="30" t="s">
        <v>314</v>
      </c>
      <c r="T254" s="30"/>
      <c r="U254" s="30">
        <v>20051</v>
      </c>
      <c r="V254" s="30">
        <v>20061</v>
      </c>
      <c r="W254" s="30" t="s">
        <v>1222</v>
      </c>
      <c r="X254" s="30" t="s">
        <v>304</v>
      </c>
      <c r="Y254" s="30" t="s">
        <v>188</v>
      </c>
    </row>
    <row r="255" spans="1:25" x14ac:dyDescent="0.25">
      <c r="A255" s="30">
        <v>368329</v>
      </c>
      <c r="B255" s="30" t="s">
        <v>137</v>
      </c>
      <c r="C255" s="30" t="s">
        <v>938</v>
      </c>
      <c r="D255" s="30" t="s">
        <v>366</v>
      </c>
      <c r="E255" s="30">
        <v>28</v>
      </c>
      <c r="F255" s="30">
        <v>284</v>
      </c>
      <c r="G255" s="30" t="s">
        <v>1314</v>
      </c>
      <c r="H255" s="32">
        <v>7.6388888888888895E-2</v>
      </c>
      <c r="I255" s="30" t="s">
        <v>1314</v>
      </c>
      <c r="J255" s="32">
        <v>0.74305555555555547</v>
      </c>
      <c r="K255" s="30"/>
      <c r="L255" s="30" t="s">
        <v>108</v>
      </c>
      <c r="M255" s="30" t="s">
        <v>920</v>
      </c>
      <c r="N255" s="30"/>
      <c r="O255" s="30" t="s">
        <v>673</v>
      </c>
      <c r="P255" s="30" t="s">
        <v>1822</v>
      </c>
      <c r="Q255" s="30">
        <v>0</v>
      </c>
      <c r="R255" s="30" t="s">
        <v>143</v>
      </c>
      <c r="S255" s="30"/>
      <c r="T255" s="30"/>
      <c r="U255" s="30"/>
      <c r="V255" s="30"/>
      <c r="W255" s="30" t="s">
        <v>940</v>
      </c>
      <c r="X255" s="30" t="s">
        <v>117</v>
      </c>
      <c r="Y255" s="30" t="s">
        <v>117</v>
      </c>
    </row>
    <row r="256" spans="1:25" x14ac:dyDescent="0.25">
      <c r="A256" s="30">
        <v>368330</v>
      </c>
      <c r="B256" s="30" t="s">
        <v>145</v>
      </c>
      <c r="C256" s="30" t="s">
        <v>380</v>
      </c>
      <c r="D256" s="30" t="s">
        <v>381</v>
      </c>
      <c r="E256" s="30">
        <v>87</v>
      </c>
      <c r="F256" s="30">
        <v>2391</v>
      </c>
      <c r="G256" s="30" t="s">
        <v>1314</v>
      </c>
      <c r="H256" s="32">
        <v>7.6388888888888895E-2</v>
      </c>
      <c r="I256" s="30" t="s">
        <v>1314</v>
      </c>
      <c r="J256" s="32">
        <v>0.74305555555555547</v>
      </c>
      <c r="K256" s="30"/>
      <c r="L256" s="30" t="s">
        <v>108</v>
      </c>
      <c r="M256" s="30" t="s">
        <v>920</v>
      </c>
      <c r="N256" s="30"/>
      <c r="O256" s="30" t="s">
        <v>673</v>
      </c>
      <c r="P256" s="30" t="s">
        <v>1823</v>
      </c>
      <c r="Q256" s="30">
        <v>0</v>
      </c>
      <c r="R256" s="30" t="s">
        <v>149</v>
      </c>
      <c r="S256" s="30"/>
      <c r="T256" s="30"/>
      <c r="U256" s="30"/>
      <c r="V256" s="30"/>
      <c r="W256" s="30" t="s">
        <v>384</v>
      </c>
      <c r="X256" s="30" t="s">
        <v>117</v>
      </c>
      <c r="Y256" s="30" t="s">
        <v>117</v>
      </c>
    </row>
    <row r="257" spans="1:25" x14ac:dyDescent="0.25">
      <c r="A257" s="30">
        <v>368309</v>
      </c>
      <c r="B257" s="30" t="s">
        <v>137</v>
      </c>
      <c r="C257" s="30" t="s">
        <v>1824</v>
      </c>
      <c r="D257" s="30" t="s">
        <v>1825</v>
      </c>
      <c r="E257" s="30">
        <v>12</v>
      </c>
      <c r="F257" s="30">
        <v>26</v>
      </c>
      <c r="G257" s="30" t="s">
        <v>1314</v>
      </c>
      <c r="H257" s="32">
        <v>9.0972222222222218E-2</v>
      </c>
      <c r="I257" s="30" t="s">
        <v>1314</v>
      </c>
      <c r="J257" s="32">
        <v>0.64583333333333337</v>
      </c>
      <c r="K257" s="30" t="s">
        <v>1826</v>
      </c>
      <c r="L257" s="30" t="s">
        <v>82</v>
      </c>
      <c r="M257" s="30" t="s">
        <v>476</v>
      </c>
      <c r="N257" s="30"/>
      <c r="O257" s="30" t="s">
        <v>252</v>
      </c>
      <c r="P257" s="30" t="s">
        <v>1827</v>
      </c>
      <c r="Q257" s="30">
        <v>0</v>
      </c>
      <c r="R257" s="30" t="s">
        <v>338</v>
      </c>
      <c r="S257" s="30"/>
      <c r="T257" s="30"/>
      <c r="U257" s="30"/>
      <c r="V257" s="30"/>
      <c r="W257" s="30" t="s">
        <v>1828</v>
      </c>
      <c r="X257" s="30" t="s">
        <v>117</v>
      </c>
      <c r="Y257" s="30" t="s">
        <v>117</v>
      </c>
    </row>
    <row r="258" spans="1:25" x14ac:dyDescent="0.25">
      <c r="A258" s="30">
        <v>302626</v>
      </c>
      <c r="B258" s="30" t="s">
        <v>103</v>
      </c>
      <c r="C258" s="30" t="s">
        <v>1003</v>
      </c>
      <c r="D258" s="30" t="s">
        <v>1004</v>
      </c>
      <c r="E258" s="30">
        <v>306</v>
      </c>
      <c r="F258" s="30">
        <v>130818</v>
      </c>
      <c r="G258" s="30" t="s">
        <v>1314</v>
      </c>
      <c r="H258" s="32">
        <v>0.27777777777777779</v>
      </c>
      <c r="I258" s="30" t="s">
        <v>1314</v>
      </c>
      <c r="J258" s="32">
        <v>0.75555555555555554</v>
      </c>
      <c r="K258" s="30"/>
      <c r="L258" s="30" t="s">
        <v>108</v>
      </c>
      <c r="M258" s="30" t="s">
        <v>1005</v>
      </c>
      <c r="N258" s="30">
        <v>9812705</v>
      </c>
      <c r="O258" s="30" t="s">
        <v>673</v>
      </c>
      <c r="P258" s="30" t="s">
        <v>1829</v>
      </c>
      <c r="Q258" s="30">
        <v>0</v>
      </c>
      <c r="R258" s="30" t="s">
        <v>950</v>
      </c>
      <c r="S258" s="30"/>
      <c r="T258" s="30"/>
      <c r="U258" s="30">
        <v>67054</v>
      </c>
      <c r="V258" s="30">
        <v>67054</v>
      </c>
      <c r="W258" s="30" t="s">
        <v>1007</v>
      </c>
      <c r="X258" s="30" t="s">
        <v>122</v>
      </c>
      <c r="Y258" s="30" t="s">
        <v>1830</v>
      </c>
    </row>
    <row r="259" spans="1:25" x14ac:dyDescent="0.25">
      <c r="A259" s="30">
        <v>303963</v>
      </c>
      <c r="B259" s="30" t="s">
        <v>103</v>
      </c>
      <c r="C259" s="30" t="s">
        <v>989</v>
      </c>
      <c r="D259" s="30" t="s">
        <v>990</v>
      </c>
      <c r="E259" s="30">
        <v>290</v>
      </c>
      <c r="F259" s="30">
        <v>113307</v>
      </c>
      <c r="G259" s="30" t="s">
        <v>1314</v>
      </c>
      <c r="H259" s="32">
        <v>0.28263888888888888</v>
      </c>
      <c r="I259" s="30" t="s">
        <v>1314</v>
      </c>
      <c r="J259" s="32">
        <v>0.72222222222222221</v>
      </c>
      <c r="K259" s="30"/>
      <c r="L259" s="30" t="s">
        <v>108</v>
      </c>
      <c r="M259" s="30" t="s">
        <v>991</v>
      </c>
      <c r="N259" s="30">
        <v>9479852</v>
      </c>
      <c r="O259" s="30" t="s">
        <v>350</v>
      </c>
      <c r="P259" s="30" t="s">
        <v>1831</v>
      </c>
      <c r="Q259" s="30">
        <v>0</v>
      </c>
      <c r="R259" s="30" t="s">
        <v>950</v>
      </c>
      <c r="S259" s="30"/>
      <c r="T259" s="30"/>
      <c r="U259" s="30" t="s">
        <v>1832</v>
      </c>
      <c r="V259" s="30" t="s">
        <v>1832</v>
      </c>
      <c r="W259" s="30"/>
      <c r="X259" s="30" t="s">
        <v>122</v>
      </c>
      <c r="Y259" s="30" t="s">
        <v>462</v>
      </c>
    </row>
    <row r="260" spans="1:25" x14ac:dyDescent="0.25">
      <c r="A260" s="30">
        <v>302627</v>
      </c>
      <c r="B260" s="30" t="s">
        <v>103</v>
      </c>
      <c r="C260" s="30" t="s">
        <v>613</v>
      </c>
      <c r="D260" s="30" t="s">
        <v>614</v>
      </c>
      <c r="E260" s="30">
        <v>278</v>
      </c>
      <c r="F260" s="30">
        <v>78717</v>
      </c>
      <c r="G260" s="30" t="s">
        <v>1314</v>
      </c>
      <c r="H260" s="32">
        <v>0.29652777777777778</v>
      </c>
      <c r="I260" s="30" t="s">
        <v>1314</v>
      </c>
      <c r="J260" s="32">
        <v>0.74652777777777779</v>
      </c>
      <c r="K260" s="30"/>
      <c r="L260" s="30" t="s">
        <v>108</v>
      </c>
      <c r="M260" s="30" t="s">
        <v>349</v>
      </c>
      <c r="N260" s="30">
        <v>9116876</v>
      </c>
      <c r="O260" s="30" t="s">
        <v>616</v>
      </c>
      <c r="P260" s="30" t="s">
        <v>1833</v>
      </c>
      <c r="Q260" s="30">
        <v>0</v>
      </c>
      <c r="R260" s="30" t="s">
        <v>950</v>
      </c>
      <c r="S260" s="30"/>
      <c r="T260" s="30" t="s">
        <v>357</v>
      </c>
      <c r="U260" s="30">
        <v>17126</v>
      </c>
      <c r="V260" s="30">
        <v>17126</v>
      </c>
      <c r="W260" s="30" t="s">
        <v>619</v>
      </c>
      <c r="X260" s="30" t="s">
        <v>405</v>
      </c>
      <c r="Y260" s="30" t="s">
        <v>295</v>
      </c>
    </row>
    <row r="261" spans="1:25" x14ac:dyDescent="0.25">
      <c r="A261" s="30">
        <v>368183</v>
      </c>
      <c r="B261" s="30" t="s">
        <v>91</v>
      </c>
      <c r="C261" s="30" t="s">
        <v>320</v>
      </c>
      <c r="D261" s="30" t="s">
        <v>321</v>
      </c>
      <c r="E261" s="30">
        <v>42</v>
      </c>
      <c r="F261" s="30">
        <v>380</v>
      </c>
      <c r="G261" s="30" t="s">
        <v>1314</v>
      </c>
      <c r="H261" s="32">
        <v>0.29722222222222222</v>
      </c>
      <c r="I261" s="30" t="s">
        <v>1314</v>
      </c>
      <c r="J261" s="32">
        <v>0.78541666666666676</v>
      </c>
      <c r="K261" s="30"/>
      <c r="L261" s="30" t="s">
        <v>108</v>
      </c>
      <c r="M261" s="30" t="s">
        <v>1010</v>
      </c>
      <c r="N261" s="30">
        <v>7321960</v>
      </c>
      <c r="O261" s="30" t="s">
        <v>211</v>
      </c>
      <c r="P261" s="30" t="s">
        <v>1834</v>
      </c>
      <c r="Q261" s="30">
        <v>0</v>
      </c>
      <c r="R261" s="30" t="s">
        <v>1726</v>
      </c>
      <c r="S261" s="30"/>
      <c r="T261" s="30"/>
      <c r="U261" s="30"/>
      <c r="V261" s="30"/>
      <c r="W261" s="30" t="s">
        <v>326</v>
      </c>
      <c r="X261" s="30" t="s">
        <v>188</v>
      </c>
      <c r="Y261" s="30" t="s">
        <v>122</v>
      </c>
    </row>
    <row r="262" spans="1:25" x14ac:dyDescent="0.25">
      <c r="A262" s="30">
        <v>367974</v>
      </c>
      <c r="B262" s="30" t="s">
        <v>91</v>
      </c>
      <c r="C262" s="30" t="s">
        <v>1835</v>
      </c>
      <c r="D262" s="30" t="s">
        <v>1124</v>
      </c>
      <c r="E262" s="30">
        <v>60</v>
      </c>
      <c r="F262" s="30">
        <v>651</v>
      </c>
      <c r="G262" s="30" t="s">
        <v>1314</v>
      </c>
      <c r="H262" s="32">
        <v>0.3</v>
      </c>
      <c r="I262" s="30" t="s">
        <v>1314</v>
      </c>
      <c r="J262" s="32">
        <v>0.66666666666666663</v>
      </c>
      <c r="K262" s="30"/>
      <c r="L262" s="30" t="s">
        <v>108</v>
      </c>
      <c r="M262" s="30" t="s">
        <v>279</v>
      </c>
      <c r="N262" s="30">
        <v>7917757</v>
      </c>
      <c r="O262" s="30" t="s">
        <v>96</v>
      </c>
      <c r="P262" s="30" t="s">
        <v>1836</v>
      </c>
      <c r="Q262" s="30">
        <v>0</v>
      </c>
      <c r="R262" s="30" t="s">
        <v>1837</v>
      </c>
      <c r="S262" s="30"/>
      <c r="T262" s="30"/>
      <c r="U262" s="30">
        <v>20052</v>
      </c>
      <c r="V262" s="30">
        <v>20052</v>
      </c>
      <c r="W262" s="30"/>
      <c r="X262" s="30" t="s">
        <v>494</v>
      </c>
      <c r="Y262" s="30" t="s">
        <v>283</v>
      </c>
    </row>
    <row r="263" spans="1:25" x14ac:dyDescent="0.25">
      <c r="A263" s="30">
        <v>343311</v>
      </c>
      <c r="B263" s="30" t="s">
        <v>103</v>
      </c>
      <c r="C263" s="30" t="s">
        <v>1838</v>
      </c>
      <c r="D263" s="30" t="s">
        <v>1839</v>
      </c>
      <c r="E263" s="30">
        <v>155</v>
      </c>
      <c r="F263" s="30">
        <v>17235</v>
      </c>
      <c r="G263" s="30" t="s">
        <v>1314</v>
      </c>
      <c r="H263" s="32">
        <v>0.32430555555555557</v>
      </c>
      <c r="I263" s="30" t="s">
        <v>1314</v>
      </c>
      <c r="J263" s="32">
        <v>0.78472222222222221</v>
      </c>
      <c r="K263" s="30"/>
      <c r="L263" s="30" t="s">
        <v>108</v>
      </c>
      <c r="M263" s="30" t="s">
        <v>1840</v>
      </c>
      <c r="N263" s="30">
        <v>8903935</v>
      </c>
      <c r="O263" s="30" t="s">
        <v>609</v>
      </c>
      <c r="P263" s="30" t="s">
        <v>1841</v>
      </c>
      <c r="Q263" s="30">
        <v>0</v>
      </c>
      <c r="R263" s="30" t="s">
        <v>950</v>
      </c>
      <c r="S263" s="30"/>
      <c r="T263" s="30"/>
      <c r="U263" s="30">
        <v>2003</v>
      </c>
      <c r="V263" s="30">
        <v>2003</v>
      </c>
      <c r="W263" s="30" t="s">
        <v>1842</v>
      </c>
      <c r="X263" s="30" t="s">
        <v>304</v>
      </c>
      <c r="Y263" s="30" t="s">
        <v>1843</v>
      </c>
    </row>
    <row r="264" spans="1:25" x14ac:dyDescent="0.25">
      <c r="A264" s="30">
        <v>368416</v>
      </c>
      <c r="B264" s="30" t="s">
        <v>392</v>
      </c>
      <c r="C264" s="30" t="s">
        <v>1844</v>
      </c>
      <c r="D264" s="30" t="s">
        <v>1844</v>
      </c>
      <c r="E264" s="30">
        <v>11</v>
      </c>
      <c r="F264" s="30">
        <v>1</v>
      </c>
      <c r="G264" s="30" t="s">
        <v>1314</v>
      </c>
      <c r="H264" s="32">
        <v>0.66666666666666663</v>
      </c>
      <c r="I264" s="30" t="s">
        <v>1650</v>
      </c>
      <c r="J264" s="32">
        <v>0.33333333333333331</v>
      </c>
      <c r="K264" s="30"/>
      <c r="L264" s="30" t="s">
        <v>108</v>
      </c>
      <c r="M264" s="30" t="s">
        <v>330</v>
      </c>
      <c r="N264" s="30" t="s">
        <v>1845</v>
      </c>
      <c r="O264" s="30" t="s">
        <v>252</v>
      </c>
      <c r="P264" s="30" t="s">
        <v>1846</v>
      </c>
      <c r="Q264" s="30">
        <v>2</v>
      </c>
      <c r="R264" s="30" t="s">
        <v>332</v>
      </c>
      <c r="S264" s="30"/>
      <c r="T264" s="30"/>
      <c r="U264" s="30"/>
      <c r="V264" s="30"/>
      <c r="W264" s="30" t="s">
        <v>1847</v>
      </c>
      <c r="X264" s="30" t="s">
        <v>102</v>
      </c>
      <c r="Y264" s="30" t="s">
        <v>1205</v>
      </c>
    </row>
    <row r="265" spans="1:25" x14ac:dyDescent="0.25">
      <c r="A265" s="30">
        <v>368419</v>
      </c>
      <c r="B265" s="30" t="s">
        <v>392</v>
      </c>
      <c r="C265" s="30" t="s">
        <v>1848</v>
      </c>
      <c r="D265" s="30" t="s">
        <v>1849</v>
      </c>
      <c r="E265" s="30">
        <v>11</v>
      </c>
      <c r="F265" s="30">
        <v>1</v>
      </c>
      <c r="G265" s="30" t="s">
        <v>1314</v>
      </c>
      <c r="H265" s="32">
        <v>0.6875</v>
      </c>
      <c r="I265" s="30" t="s">
        <v>1850</v>
      </c>
      <c r="J265" s="32">
        <v>0.29166666666666669</v>
      </c>
      <c r="K265" s="30"/>
      <c r="L265" s="30" t="s">
        <v>108</v>
      </c>
      <c r="M265" s="30" t="s">
        <v>330</v>
      </c>
      <c r="N265" s="30" t="s">
        <v>1851</v>
      </c>
      <c r="O265" s="30" t="s">
        <v>252</v>
      </c>
      <c r="P265" s="30" t="s">
        <v>1852</v>
      </c>
      <c r="Q265" s="30">
        <v>1</v>
      </c>
      <c r="R265" s="30" t="s">
        <v>363</v>
      </c>
      <c r="S265" s="30"/>
      <c r="T265" s="30"/>
      <c r="U265" s="30"/>
      <c r="V265" s="30"/>
      <c r="W265" s="30"/>
      <c r="X265" s="30" t="s">
        <v>1088</v>
      </c>
      <c r="Y265" s="30" t="s">
        <v>1205</v>
      </c>
    </row>
    <row r="266" spans="1:25" x14ac:dyDescent="0.25">
      <c r="A266" s="30">
        <v>368126</v>
      </c>
      <c r="B266" s="30" t="s">
        <v>77</v>
      </c>
      <c r="C266" s="30" t="s">
        <v>1015</v>
      </c>
      <c r="D266" s="30" t="s">
        <v>1016</v>
      </c>
      <c r="E266" s="30">
        <v>166</v>
      </c>
      <c r="F266" s="30">
        <v>15375</v>
      </c>
      <c r="G266" s="30" t="s">
        <v>1850</v>
      </c>
      <c r="H266" s="32">
        <v>0.27777777777777779</v>
      </c>
      <c r="I266" s="30" t="s">
        <v>1850</v>
      </c>
      <c r="J266" s="32">
        <v>0.96250000000000002</v>
      </c>
      <c r="K266" s="30"/>
      <c r="L266" s="30" t="s">
        <v>108</v>
      </c>
      <c r="M266" s="30" t="s">
        <v>95</v>
      </c>
      <c r="N266" s="30">
        <v>9395056</v>
      </c>
      <c r="O266" s="30" t="s">
        <v>84</v>
      </c>
      <c r="P266" s="30" t="s">
        <v>1853</v>
      </c>
      <c r="Q266" s="30">
        <v>0</v>
      </c>
      <c r="R266" s="30" t="s">
        <v>1253</v>
      </c>
      <c r="S266" s="30"/>
      <c r="T266" s="30"/>
      <c r="U266" s="30" t="s">
        <v>1854</v>
      </c>
      <c r="V266" s="30" t="s">
        <v>1854</v>
      </c>
      <c r="W266" s="30" t="s">
        <v>1020</v>
      </c>
      <c r="X266" s="30" t="s">
        <v>911</v>
      </c>
      <c r="Y266" s="30" t="s">
        <v>101</v>
      </c>
    </row>
    <row r="267" spans="1:25" x14ac:dyDescent="0.25">
      <c r="A267" s="30">
        <v>368263</v>
      </c>
      <c r="B267" s="30" t="s">
        <v>77</v>
      </c>
      <c r="C267" s="30" t="s">
        <v>1855</v>
      </c>
      <c r="D267" s="30" t="s">
        <v>1856</v>
      </c>
      <c r="E267" s="30">
        <v>81</v>
      </c>
      <c r="F267" s="30">
        <v>1561</v>
      </c>
      <c r="G267" s="30" t="s">
        <v>1850</v>
      </c>
      <c r="H267" s="32">
        <v>0.32291666666666669</v>
      </c>
      <c r="I267" s="30" t="s">
        <v>1850</v>
      </c>
      <c r="J267" s="32">
        <v>0.7006944444444444</v>
      </c>
      <c r="K267" s="30"/>
      <c r="L267" s="30" t="s">
        <v>108</v>
      </c>
      <c r="M267" s="30" t="s">
        <v>154</v>
      </c>
      <c r="N267" s="30">
        <v>8035269</v>
      </c>
      <c r="O267" s="30" t="s">
        <v>141</v>
      </c>
      <c r="P267" s="30" t="s">
        <v>1857</v>
      </c>
      <c r="Q267" s="30">
        <v>0</v>
      </c>
      <c r="R267" s="30" t="s">
        <v>1858</v>
      </c>
      <c r="S267" s="30"/>
      <c r="T267" s="30"/>
      <c r="U267" s="30">
        <v>2325</v>
      </c>
      <c r="V267" s="30">
        <v>2325</v>
      </c>
      <c r="W267" s="30" t="s">
        <v>1859</v>
      </c>
      <c r="X267" s="30" t="s">
        <v>122</v>
      </c>
      <c r="Y267" s="30" t="s">
        <v>187</v>
      </c>
    </row>
    <row r="268" spans="1:25" x14ac:dyDescent="0.25">
      <c r="A268" s="30">
        <v>368405</v>
      </c>
      <c r="B268" s="30" t="s">
        <v>91</v>
      </c>
      <c r="C268" s="30" t="s">
        <v>1503</v>
      </c>
      <c r="D268" s="30" t="s">
        <v>310</v>
      </c>
      <c r="E268" s="30">
        <v>71</v>
      </c>
      <c r="F268" s="30">
        <v>1050</v>
      </c>
      <c r="G268" s="30" t="s">
        <v>1850</v>
      </c>
      <c r="H268" s="32">
        <v>0.33333333333333331</v>
      </c>
      <c r="I268" s="30" t="s">
        <v>1860</v>
      </c>
      <c r="J268" s="32">
        <v>0.66666666666666663</v>
      </c>
      <c r="K268" s="30"/>
      <c r="L268" s="30" t="s">
        <v>108</v>
      </c>
      <c r="M268" s="30" t="s">
        <v>330</v>
      </c>
      <c r="N268" s="30">
        <v>8132055</v>
      </c>
      <c r="O268" s="30" t="s">
        <v>252</v>
      </c>
      <c r="P268" s="30" t="s">
        <v>1861</v>
      </c>
      <c r="Q268" s="30">
        <v>3.55</v>
      </c>
      <c r="R268" s="30" t="s">
        <v>338</v>
      </c>
      <c r="S268" s="30"/>
      <c r="T268" s="30"/>
      <c r="U268" s="30"/>
      <c r="V268" s="30"/>
      <c r="W268" s="30" t="s">
        <v>315</v>
      </c>
      <c r="X268" s="30" t="s">
        <v>122</v>
      </c>
      <c r="Y268" s="30" t="s">
        <v>1862</v>
      </c>
    </row>
    <row r="269" spans="1:25" x14ac:dyDescent="0.25">
      <c r="A269" s="30">
        <v>302628</v>
      </c>
      <c r="B269" s="30" t="s">
        <v>103</v>
      </c>
      <c r="C269" s="30" t="s">
        <v>1275</v>
      </c>
      <c r="D269" s="30" t="s">
        <v>1276</v>
      </c>
      <c r="E269" s="30">
        <v>347</v>
      </c>
      <c r="F269" s="30">
        <v>168666</v>
      </c>
      <c r="G269" s="30" t="s">
        <v>1850</v>
      </c>
      <c r="H269" s="32">
        <v>0.40416666666666662</v>
      </c>
      <c r="I269" s="30" t="s">
        <v>1850</v>
      </c>
      <c r="J269" s="32">
        <v>0.77777777777777779</v>
      </c>
      <c r="K269" s="30"/>
      <c r="L269" s="30" t="s">
        <v>108</v>
      </c>
      <c r="M269" s="30" t="s">
        <v>349</v>
      </c>
      <c r="N269" s="30">
        <v>9656101</v>
      </c>
      <c r="O269" s="30" t="s">
        <v>673</v>
      </c>
      <c r="P269" s="30" t="s">
        <v>1863</v>
      </c>
      <c r="Q269" s="30">
        <v>0</v>
      </c>
      <c r="R269" s="30" t="s">
        <v>950</v>
      </c>
      <c r="S269" s="30"/>
      <c r="T269" s="30"/>
      <c r="U269" s="30">
        <v>33218</v>
      </c>
      <c r="V269" s="30">
        <v>33218</v>
      </c>
      <c r="W269" s="30" t="s">
        <v>1278</v>
      </c>
      <c r="X269" s="30" t="s">
        <v>491</v>
      </c>
      <c r="Y269" s="30" t="s">
        <v>1864</v>
      </c>
    </row>
    <row r="270" spans="1:25" x14ac:dyDescent="0.25">
      <c r="A270" s="30">
        <v>368028</v>
      </c>
      <c r="B270" s="30" t="s">
        <v>91</v>
      </c>
      <c r="C270" s="30" t="s">
        <v>92</v>
      </c>
      <c r="D270" s="30" t="s">
        <v>93</v>
      </c>
      <c r="E270" s="30">
        <v>108</v>
      </c>
      <c r="F270" s="30">
        <v>5873</v>
      </c>
      <c r="G270" s="30" t="s">
        <v>1850</v>
      </c>
      <c r="H270" s="32">
        <v>0.41666666666666669</v>
      </c>
      <c r="I270" s="30" t="s">
        <v>1650</v>
      </c>
      <c r="J270" s="32">
        <v>0.8833333333333333</v>
      </c>
      <c r="K270" s="30"/>
      <c r="L270" s="30" t="s">
        <v>108</v>
      </c>
      <c r="M270" s="30" t="s">
        <v>95</v>
      </c>
      <c r="N270" s="30">
        <v>9002647</v>
      </c>
      <c r="O270" s="30" t="s">
        <v>96</v>
      </c>
      <c r="P270" s="30" t="s">
        <v>1865</v>
      </c>
      <c r="Q270" s="30">
        <v>0</v>
      </c>
      <c r="R270" s="30" t="s">
        <v>1866</v>
      </c>
      <c r="S270" s="30"/>
      <c r="T270" s="30"/>
      <c r="U270" s="30" t="s">
        <v>1658</v>
      </c>
      <c r="V270" s="30" t="s">
        <v>1658</v>
      </c>
      <c r="W270" s="30" t="s">
        <v>100</v>
      </c>
      <c r="X270" s="30" t="s">
        <v>101</v>
      </c>
      <c r="Y270" s="30" t="s">
        <v>122</v>
      </c>
    </row>
    <row r="271" spans="1:25" x14ac:dyDescent="0.25">
      <c r="A271" s="30">
        <v>367125</v>
      </c>
      <c r="B271" s="30" t="s">
        <v>145</v>
      </c>
      <c r="C271" s="30" t="s">
        <v>1867</v>
      </c>
      <c r="D271" s="30" t="s">
        <v>1868</v>
      </c>
      <c r="E271" s="30">
        <v>73</v>
      </c>
      <c r="F271" s="30">
        <v>2549</v>
      </c>
      <c r="G271" s="30" t="s">
        <v>1850</v>
      </c>
      <c r="H271" s="32">
        <v>0.43888888888888888</v>
      </c>
      <c r="I271" s="30" t="s">
        <v>1650</v>
      </c>
      <c r="J271" s="32">
        <v>1.3888888888888888E-2</v>
      </c>
      <c r="K271" s="30"/>
      <c r="L271" s="30" t="s">
        <v>108</v>
      </c>
      <c r="M271" s="30" t="s">
        <v>1869</v>
      </c>
      <c r="N271" s="30" t="s">
        <v>1870</v>
      </c>
      <c r="O271" s="30" t="s">
        <v>301</v>
      </c>
      <c r="P271" s="30" t="s">
        <v>1871</v>
      </c>
      <c r="Q271" s="30">
        <v>4.88</v>
      </c>
      <c r="R271" s="30" t="s">
        <v>550</v>
      </c>
      <c r="S271" s="30"/>
      <c r="T271" s="30"/>
      <c r="U271" s="30"/>
      <c r="V271" s="30"/>
      <c r="W271" s="30" t="s">
        <v>1872</v>
      </c>
      <c r="X271" s="30" t="s">
        <v>304</v>
      </c>
      <c r="Y271" s="30" t="s">
        <v>304</v>
      </c>
    </row>
    <row r="272" spans="1:25" x14ac:dyDescent="0.25">
      <c r="A272" s="30">
        <v>367124</v>
      </c>
      <c r="B272" s="30" t="s">
        <v>137</v>
      </c>
      <c r="C272" s="30" t="s">
        <v>1873</v>
      </c>
      <c r="D272" s="30" t="s">
        <v>1874</v>
      </c>
      <c r="E272" s="30">
        <v>26</v>
      </c>
      <c r="F272" s="30">
        <v>265</v>
      </c>
      <c r="G272" s="30" t="s">
        <v>1850</v>
      </c>
      <c r="H272" s="32">
        <v>0.43888888888888888</v>
      </c>
      <c r="I272" s="30" t="s">
        <v>1650</v>
      </c>
      <c r="J272" s="32">
        <v>1.3888888888888888E-2</v>
      </c>
      <c r="K272" s="30"/>
      <c r="L272" s="30" t="s">
        <v>108</v>
      </c>
      <c r="M272" s="30" t="s">
        <v>1869</v>
      </c>
      <c r="N272" s="30" t="s">
        <v>1875</v>
      </c>
      <c r="O272" s="30" t="s">
        <v>301</v>
      </c>
      <c r="P272" s="30" t="s">
        <v>1876</v>
      </c>
      <c r="Q272" s="30">
        <v>3.11</v>
      </c>
      <c r="R272" s="30" t="s">
        <v>213</v>
      </c>
      <c r="S272" s="30"/>
      <c r="T272" s="30"/>
      <c r="U272" s="30"/>
      <c r="V272" s="30"/>
      <c r="W272" s="30" t="s">
        <v>1877</v>
      </c>
      <c r="X272" s="30" t="s">
        <v>304</v>
      </c>
      <c r="Y272" s="30" t="s">
        <v>304</v>
      </c>
    </row>
    <row r="273" spans="1:25" x14ac:dyDescent="0.25">
      <c r="A273" s="30">
        <v>368383</v>
      </c>
      <c r="B273" s="30" t="s">
        <v>207</v>
      </c>
      <c r="C273" s="30" t="s">
        <v>1878</v>
      </c>
      <c r="D273" s="30" t="s">
        <v>1879</v>
      </c>
      <c r="E273" s="30">
        <v>14</v>
      </c>
      <c r="F273" s="30">
        <v>23</v>
      </c>
      <c r="G273" s="30" t="s">
        <v>1850</v>
      </c>
      <c r="H273" s="32">
        <v>0.47430555555555554</v>
      </c>
      <c r="I273" s="30" t="s">
        <v>1850</v>
      </c>
      <c r="J273" s="32">
        <v>0.60902777777777783</v>
      </c>
      <c r="K273" s="30"/>
      <c r="L273" s="30" t="s">
        <v>108</v>
      </c>
      <c r="M273" s="30" t="s">
        <v>487</v>
      </c>
      <c r="N273" s="30" t="s">
        <v>1880</v>
      </c>
      <c r="O273" s="30" t="s">
        <v>211</v>
      </c>
      <c r="P273" s="30" t="s">
        <v>1881</v>
      </c>
      <c r="Q273" s="30">
        <v>2.15</v>
      </c>
      <c r="R273" s="30" t="s">
        <v>213</v>
      </c>
      <c r="S273" s="30"/>
      <c r="T273" s="30"/>
      <c r="U273" s="30"/>
      <c r="V273" s="30"/>
      <c r="W273" s="30" t="s">
        <v>1882</v>
      </c>
      <c r="X273" s="30" t="s">
        <v>1883</v>
      </c>
      <c r="Y273" s="30" t="s">
        <v>1883</v>
      </c>
    </row>
    <row r="274" spans="1:25" x14ac:dyDescent="0.25">
      <c r="A274" s="30">
        <v>368507</v>
      </c>
      <c r="B274" s="30" t="s">
        <v>359</v>
      </c>
      <c r="C274" s="30" t="s">
        <v>360</v>
      </c>
      <c r="D274" s="30" t="s">
        <v>361</v>
      </c>
      <c r="E274" s="30">
        <v>28</v>
      </c>
      <c r="F274" s="30">
        <v>100</v>
      </c>
      <c r="G274" s="30" t="s">
        <v>1850</v>
      </c>
      <c r="H274" s="32">
        <v>0.5625</v>
      </c>
      <c r="I274" s="30" t="s">
        <v>1650</v>
      </c>
      <c r="J274" s="32">
        <v>0.83333333333333337</v>
      </c>
      <c r="K274" s="30"/>
      <c r="L274" s="30" t="s">
        <v>108</v>
      </c>
      <c r="M274" s="30" t="s">
        <v>330</v>
      </c>
      <c r="N274" s="30">
        <v>2401</v>
      </c>
      <c r="O274" s="30" t="s">
        <v>252</v>
      </c>
      <c r="P274" s="30" t="s">
        <v>1884</v>
      </c>
      <c r="Q274" s="30">
        <v>4</v>
      </c>
      <c r="R274" s="30" t="s">
        <v>363</v>
      </c>
      <c r="S274" s="30"/>
      <c r="T274" s="30"/>
      <c r="U274" s="30"/>
      <c r="V274" s="30"/>
      <c r="W274" s="30" t="s">
        <v>364</v>
      </c>
      <c r="X274" s="30" t="s">
        <v>283</v>
      </c>
      <c r="Y274" s="30" t="s">
        <v>283</v>
      </c>
    </row>
  </sheetData>
  <mergeCells count="1">
    <mergeCell ref="A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155CE-0EF1-447D-BE79-E195D47E26F2}">
  <dimension ref="A1:K31"/>
  <sheetViews>
    <sheetView workbookViewId="0">
      <selection activeCell="N10" sqref="N10"/>
    </sheetView>
  </sheetViews>
  <sheetFormatPr defaultRowHeight="15" x14ac:dyDescent="0.25"/>
  <cols>
    <col min="5" max="5" width="14" bestFit="1" customWidth="1"/>
  </cols>
  <sheetData>
    <row r="1" spans="1:11" x14ac:dyDescent="0.25">
      <c r="A1" s="44" t="s">
        <v>66</v>
      </c>
      <c r="B1" s="44">
        <v>2020</v>
      </c>
      <c r="C1" s="44">
        <v>2021</v>
      </c>
      <c r="D1" s="74" t="s">
        <v>2143</v>
      </c>
      <c r="E1" s="75" t="s">
        <v>2144</v>
      </c>
      <c r="F1" s="51"/>
      <c r="G1" s="76" t="s">
        <v>2145</v>
      </c>
      <c r="H1" s="77"/>
      <c r="I1" s="77"/>
      <c r="J1" s="78"/>
      <c r="K1" s="79"/>
    </row>
    <row r="2" spans="1:11" x14ac:dyDescent="0.25">
      <c r="A2" s="44" t="s">
        <v>2146</v>
      </c>
      <c r="B2" s="51">
        <v>0</v>
      </c>
      <c r="C2" s="44">
        <v>0</v>
      </c>
      <c r="D2" s="80">
        <f>C2-B2</f>
        <v>0</v>
      </c>
      <c r="E2" s="81" t="e">
        <f>(C2-B2)/B2</f>
        <v>#DIV/0!</v>
      </c>
      <c r="F2" s="51"/>
      <c r="G2" s="82" t="s">
        <v>2147</v>
      </c>
      <c r="H2" s="74">
        <v>2020</v>
      </c>
      <c r="I2" s="83">
        <v>2021</v>
      </c>
      <c r="J2" s="84" t="s">
        <v>2143</v>
      </c>
      <c r="K2" s="85" t="s">
        <v>2144</v>
      </c>
    </row>
    <row r="3" spans="1:11" x14ac:dyDescent="0.25">
      <c r="A3" s="44" t="s">
        <v>2148</v>
      </c>
      <c r="B3" s="44">
        <v>0</v>
      </c>
      <c r="C3" s="44">
        <v>0</v>
      </c>
      <c r="D3" s="80">
        <f t="shared" ref="D3:D23" si="0">C3-B3</f>
        <v>0</v>
      </c>
      <c r="E3" s="81" t="e">
        <f t="shared" ref="E3:E22" si="1">(C3-B3)/B3</f>
        <v>#DIV/0!</v>
      </c>
      <c r="F3" s="51"/>
      <c r="G3" s="82" t="s">
        <v>609</v>
      </c>
      <c r="H3" s="86">
        <f>B10</f>
        <v>16</v>
      </c>
      <c r="I3" s="87">
        <f>C10</f>
        <v>1</v>
      </c>
      <c r="J3" s="88">
        <f t="shared" ref="J3:J9" si="2">I3-H3</f>
        <v>-15</v>
      </c>
      <c r="K3" s="89">
        <f t="shared" ref="K3:K8" si="3">(I3-H3)/H3</f>
        <v>-0.9375</v>
      </c>
    </row>
    <row r="4" spans="1:11" x14ac:dyDescent="0.25">
      <c r="A4" s="90" t="s">
        <v>141</v>
      </c>
      <c r="B4" s="115">
        <v>13</v>
      </c>
      <c r="C4" s="115">
        <v>14</v>
      </c>
      <c r="D4" s="80">
        <f t="shared" si="0"/>
        <v>1</v>
      </c>
      <c r="E4" s="81">
        <f t="shared" si="1"/>
        <v>7.6923076923076927E-2</v>
      </c>
      <c r="F4" s="51"/>
      <c r="G4" s="91" t="s">
        <v>616</v>
      </c>
      <c r="H4" s="86">
        <f t="shared" ref="H4:H7" si="4">B11</f>
        <v>13</v>
      </c>
      <c r="I4" s="87">
        <f>C11</f>
        <v>1</v>
      </c>
      <c r="J4" s="87">
        <f>I4-H4</f>
        <v>-12</v>
      </c>
      <c r="K4" s="92">
        <f t="shared" si="3"/>
        <v>-0.92307692307692313</v>
      </c>
    </row>
    <row r="5" spans="1:11" x14ac:dyDescent="0.25">
      <c r="A5" s="90" t="s">
        <v>84</v>
      </c>
      <c r="B5" s="115">
        <v>17</v>
      </c>
      <c r="C5" s="115">
        <v>20</v>
      </c>
      <c r="D5" s="80">
        <f t="shared" si="0"/>
        <v>3</v>
      </c>
      <c r="E5" s="81">
        <f t="shared" si="1"/>
        <v>0.17647058823529413</v>
      </c>
      <c r="F5" s="51"/>
      <c r="G5" s="91" t="s">
        <v>673</v>
      </c>
      <c r="H5" s="86">
        <f t="shared" si="4"/>
        <v>34</v>
      </c>
      <c r="I5" s="87">
        <f>C12</f>
        <v>3</v>
      </c>
      <c r="J5" s="87">
        <f t="shared" si="2"/>
        <v>-31</v>
      </c>
      <c r="K5" s="92">
        <f t="shared" si="3"/>
        <v>-0.91176470588235292</v>
      </c>
    </row>
    <row r="6" spans="1:11" x14ac:dyDescent="0.25">
      <c r="A6" s="90" t="s">
        <v>96</v>
      </c>
      <c r="B6" s="115">
        <v>24</v>
      </c>
      <c r="C6" s="115">
        <v>25</v>
      </c>
      <c r="D6" s="80">
        <f t="shared" si="0"/>
        <v>1</v>
      </c>
      <c r="E6" s="81">
        <f t="shared" si="1"/>
        <v>4.1666666666666664E-2</v>
      </c>
      <c r="F6" s="51"/>
      <c r="G6" s="91" t="s">
        <v>350</v>
      </c>
      <c r="H6" s="86">
        <f t="shared" si="4"/>
        <v>25</v>
      </c>
      <c r="I6" s="87">
        <f>C13</f>
        <v>3</v>
      </c>
      <c r="J6" s="87">
        <f t="shared" si="2"/>
        <v>-22</v>
      </c>
      <c r="K6" s="92">
        <f t="shared" si="3"/>
        <v>-0.88</v>
      </c>
    </row>
    <row r="7" spans="1:11" x14ac:dyDescent="0.25">
      <c r="A7" s="90" t="s">
        <v>301</v>
      </c>
      <c r="B7" s="115">
        <v>9</v>
      </c>
      <c r="C7" s="115">
        <v>14</v>
      </c>
      <c r="D7" s="80">
        <f t="shared" si="0"/>
        <v>5</v>
      </c>
      <c r="E7" s="81">
        <f t="shared" si="1"/>
        <v>0.55555555555555558</v>
      </c>
      <c r="F7" s="51"/>
      <c r="G7" s="91" t="s">
        <v>355</v>
      </c>
      <c r="H7" s="86">
        <f t="shared" si="4"/>
        <v>7</v>
      </c>
      <c r="I7" s="87">
        <f>C14</f>
        <v>4</v>
      </c>
      <c r="J7" s="87">
        <f t="shared" si="2"/>
        <v>-3</v>
      </c>
      <c r="K7" s="92">
        <f t="shared" si="3"/>
        <v>-0.42857142857142855</v>
      </c>
    </row>
    <row r="8" spans="1:11" x14ac:dyDescent="0.25">
      <c r="A8" s="90" t="s">
        <v>164</v>
      </c>
      <c r="B8" s="115">
        <v>9</v>
      </c>
      <c r="C8" s="115">
        <v>15</v>
      </c>
      <c r="D8" s="80">
        <f t="shared" si="0"/>
        <v>6</v>
      </c>
      <c r="E8" s="81">
        <f t="shared" si="1"/>
        <v>0.66666666666666663</v>
      </c>
      <c r="F8" s="51"/>
      <c r="G8" s="93" t="s">
        <v>220</v>
      </c>
      <c r="H8" s="86">
        <f>B15</f>
        <v>5</v>
      </c>
      <c r="I8" s="87">
        <f>C15</f>
        <v>1</v>
      </c>
      <c r="J8" s="94">
        <f t="shared" si="2"/>
        <v>-4</v>
      </c>
      <c r="K8" s="92">
        <f t="shared" si="3"/>
        <v>-0.8</v>
      </c>
    </row>
    <row r="9" spans="1:11" x14ac:dyDescent="0.25">
      <c r="A9" s="90" t="s">
        <v>263</v>
      </c>
      <c r="B9" s="115">
        <v>9</v>
      </c>
      <c r="C9" s="115">
        <v>13</v>
      </c>
      <c r="D9" s="80">
        <f t="shared" si="0"/>
        <v>4</v>
      </c>
      <c r="E9" s="81">
        <f t="shared" si="1"/>
        <v>0.44444444444444442</v>
      </c>
      <c r="F9" s="51"/>
      <c r="G9" s="74" t="s">
        <v>21</v>
      </c>
      <c r="H9" s="95">
        <f>SUM(H3:H8)</f>
        <v>100</v>
      </c>
      <c r="I9" s="95">
        <f>SUM(I3:I8)</f>
        <v>13</v>
      </c>
      <c r="J9" s="95">
        <f t="shared" si="2"/>
        <v>-87</v>
      </c>
      <c r="K9" s="96">
        <f>(I9-H9)/H9</f>
        <v>-0.87</v>
      </c>
    </row>
    <row r="10" spans="1:11" x14ac:dyDescent="0.25">
      <c r="A10" s="90" t="s">
        <v>609</v>
      </c>
      <c r="B10" s="115">
        <v>16</v>
      </c>
      <c r="C10" s="115">
        <v>1</v>
      </c>
      <c r="D10" s="80">
        <f t="shared" si="0"/>
        <v>-15</v>
      </c>
      <c r="E10" s="81">
        <f t="shared" si="1"/>
        <v>-0.9375</v>
      </c>
      <c r="F10" s="51"/>
      <c r="G10" s="51"/>
      <c r="H10" s="51"/>
      <c r="I10" s="51"/>
      <c r="J10" s="51"/>
      <c r="K10" s="51"/>
    </row>
    <row r="11" spans="1:11" x14ac:dyDescent="0.25">
      <c r="A11" s="90" t="s">
        <v>616</v>
      </c>
      <c r="B11" s="115">
        <v>13</v>
      </c>
      <c r="C11" s="115">
        <v>1</v>
      </c>
      <c r="D11" s="80">
        <f t="shared" si="0"/>
        <v>-12</v>
      </c>
      <c r="E11" s="81">
        <f t="shared" si="1"/>
        <v>-0.92307692307692313</v>
      </c>
      <c r="F11" s="51"/>
      <c r="G11" s="76" t="s">
        <v>2149</v>
      </c>
      <c r="H11" s="77"/>
      <c r="I11" s="77"/>
      <c r="J11" s="78"/>
      <c r="K11" s="79"/>
    </row>
    <row r="12" spans="1:11" x14ac:dyDescent="0.25">
      <c r="A12" s="90" t="s">
        <v>673</v>
      </c>
      <c r="B12" s="115">
        <v>34</v>
      </c>
      <c r="C12" s="115">
        <v>3</v>
      </c>
      <c r="D12" s="80">
        <f t="shared" si="0"/>
        <v>-31</v>
      </c>
      <c r="E12" s="81">
        <f t="shared" si="1"/>
        <v>-0.91176470588235292</v>
      </c>
      <c r="F12" s="51"/>
      <c r="G12" s="97" t="s">
        <v>2147</v>
      </c>
      <c r="H12" s="74">
        <v>2020</v>
      </c>
      <c r="I12" s="74">
        <v>2021</v>
      </c>
      <c r="J12" s="74" t="s">
        <v>2143</v>
      </c>
      <c r="K12" s="98" t="s">
        <v>2144</v>
      </c>
    </row>
    <row r="13" spans="1:11" x14ac:dyDescent="0.25">
      <c r="A13" s="90" t="s">
        <v>350</v>
      </c>
      <c r="B13" s="115">
        <v>25</v>
      </c>
      <c r="C13" s="115">
        <v>3</v>
      </c>
      <c r="D13" s="80">
        <f t="shared" si="0"/>
        <v>-22</v>
      </c>
      <c r="E13" s="81">
        <f t="shared" si="1"/>
        <v>-0.88</v>
      </c>
      <c r="F13" s="51"/>
      <c r="G13" s="84" t="s">
        <v>141</v>
      </c>
      <c r="H13" s="87">
        <f t="shared" ref="H13:I17" si="5">B4</f>
        <v>13</v>
      </c>
      <c r="I13" s="87">
        <f t="shared" si="5"/>
        <v>14</v>
      </c>
      <c r="J13" s="87">
        <f>I13-H13</f>
        <v>1</v>
      </c>
      <c r="K13" s="92">
        <f t="shared" ref="K13:K19" si="6">(I13-H13)/H13</f>
        <v>7.6923076923076927E-2</v>
      </c>
    </row>
    <row r="14" spans="1:11" x14ac:dyDescent="0.25">
      <c r="A14" s="90" t="s">
        <v>355</v>
      </c>
      <c r="B14" s="115">
        <v>7</v>
      </c>
      <c r="C14" s="115">
        <v>4</v>
      </c>
      <c r="D14" s="80">
        <f t="shared" si="0"/>
        <v>-3</v>
      </c>
      <c r="E14" s="81">
        <f t="shared" si="1"/>
        <v>-0.42857142857142855</v>
      </c>
      <c r="F14" s="51"/>
      <c r="G14" s="91" t="s">
        <v>84</v>
      </c>
      <c r="H14" s="87">
        <f t="shared" si="5"/>
        <v>17</v>
      </c>
      <c r="I14" s="87">
        <f t="shared" si="5"/>
        <v>20</v>
      </c>
      <c r="J14" s="87">
        <f t="shared" ref="J14:J19" si="7">I14-H14</f>
        <v>3</v>
      </c>
      <c r="K14" s="92">
        <f t="shared" si="6"/>
        <v>0.17647058823529413</v>
      </c>
    </row>
    <row r="15" spans="1:11" x14ac:dyDescent="0.25">
      <c r="A15" s="90" t="s">
        <v>220</v>
      </c>
      <c r="B15" s="115">
        <v>5</v>
      </c>
      <c r="C15" s="115">
        <v>1</v>
      </c>
      <c r="D15" s="80">
        <f t="shared" si="0"/>
        <v>-4</v>
      </c>
      <c r="E15" s="81">
        <f t="shared" si="1"/>
        <v>-0.8</v>
      </c>
      <c r="F15" s="51"/>
      <c r="G15" s="91" t="s">
        <v>96</v>
      </c>
      <c r="H15" s="87">
        <f t="shared" si="5"/>
        <v>24</v>
      </c>
      <c r="I15" s="87">
        <f t="shared" si="5"/>
        <v>25</v>
      </c>
      <c r="J15" s="87">
        <f t="shared" si="7"/>
        <v>1</v>
      </c>
      <c r="K15" s="92">
        <f t="shared" si="6"/>
        <v>4.1666666666666664E-2</v>
      </c>
    </row>
    <row r="16" spans="1:11" x14ac:dyDescent="0.25">
      <c r="A16" s="90" t="s">
        <v>252</v>
      </c>
      <c r="B16" s="115">
        <v>64</v>
      </c>
      <c r="C16" s="115">
        <v>36</v>
      </c>
      <c r="D16" s="80">
        <f t="shared" si="0"/>
        <v>-28</v>
      </c>
      <c r="E16" s="81">
        <f t="shared" si="1"/>
        <v>-0.4375</v>
      </c>
      <c r="F16" s="51"/>
      <c r="G16" s="91" t="s">
        <v>301</v>
      </c>
      <c r="H16" s="87">
        <f t="shared" si="5"/>
        <v>9</v>
      </c>
      <c r="I16" s="87">
        <f>C7</f>
        <v>14</v>
      </c>
      <c r="J16" s="87">
        <f t="shared" si="7"/>
        <v>5</v>
      </c>
      <c r="K16" s="92">
        <f t="shared" si="6"/>
        <v>0.55555555555555558</v>
      </c>
    </row>
    <row r="17" spans="1:11" x14ac:dyDescent="0.25">
      <c r="A17" s="90" t="s">
        <v>211</v>
      </c>
      <c r="B17" s="115">
        <v>16</v>
      </c>
      <c r="C17" s="115">
        <v>9</v>
      </c>
      <c r="D17" s="80">
        <f t="shared" si="0"/>
        <v>-7</v>
      </c>
      <c r="E17" s="81">
        <f t="shared" si="1"/>
        <v>-0.4375</v>
      </c>
      <c r="F17" s="51"/>
      <c r="G17" s="91" t="s">
        <v>164</v>
      </c>
      <c r="H17" s="87">
        <f t="shared" si="5"/>
        <v>9</v>
      </c>
      <c r="I17" s="87">
        <f t="shared" si="5"/>
        <v>15</v>
      </c>
      <c r="J17" s="87">
        <f t="shared" si="7"/>
        <v>6</v>
      </c>
      <c r="K17" s="92">
        <f t="shared" si="6"/>
        <v>0.66666666666666663</v>
      </c>
    </row>
    <row r="18" spans="1:11" x14ac:dyDescent="0.25">
      <c r="A18" s="90" t="s">
        <v>2150</v>
      </c>
      <c r="B18" s="44">
        <v>0</v>
      </c>
      <c r="C18" s="44">
        <v>0</v>
      </c>
      <c r="D18" s="80">
        <f t="shared" si="0"/>
        <v>0</v>
      </c>
      <c r="E18" s="81" t="e">
        <f t="shared" si="1"/>
        <v>#DIV/0!</v>
      </c>
      <c r="F18" s="51"/>
      <c r="G18" s="99" t="s">
        <v>211</v>
      </c>
      <c r="H18" s="94">
        <f>B17</f>
        <v>16</v>
      </c>
      <c r="I18" s="94">
        <f>C17</f>
        <v>9</v>
      </c>
      <c r="J18" s="94">
        <f t="shared" si="7"/>
        <v>-7</v>
      </c>
      <c r="K18" s="100">
        <f t="shared" si="6"/>
        <v>-0.4375</v>
      </c>
    </row>
    <row r="19" spans="1:11" x14ac:dyDescent="0.25">
      <c r="A19" s="90" t="s">
        <v>110</v>
      </c>
      <c r="B19" s="44">
        <v>1</v>
      </c>
      <c r="C19" s="44">
        <v>9</v>
      </c>
      <c r="D19" s="80">
        <f t="shared" si="0"/>
        <v>8</v>
      </c>
      <c r="E19" s="81">
        <f t="shared" si="1"/>
        <v>8</v>
      </c>
      <c r="F19" s="51"/>
      <c r="G19" s="93" t="s">
        <v>21</v>
      </c>
      <c r="H19" s="101">
        <f>SUM(H13:H18)</f>
        <v>88</v>
      </c>
      <c r="I19" s="101">
        <f>SUM(I13:I18)</f>
        <v>97</v>
      </c>
      <c r="J19" s="101">
        <f t="shared" si="7"/>
        <v>9</v>
      </c>
      <c r="K19" s="102">
        <f t="shared" si="6"/>
        <v>0.10227272727272728</v>
      </c>
    </row>
    <row r="20" spans="1:11" x14ac:dyDescent="0.25">
      <c r="A20" s="90" t="s">
        <v>2151</v>
      </c>
      <c r="B20" s="44">
        <v>0</v>
      </c>
      <c r="C20" s="44">
        <v>0</v>
      </c>
      <c r="D20" s="80">
        <f t="shared" si="0"/>
        <v>0</v>
      </c>
      <c r="E20" s="81" t="e">
        <f t="shared" si="1"/>
        <v>#DIV/0!</v>
      </c>
      <c r="F20" s="51"/>
      <c r="G20" s="51"/>
      <c r="H20" s="51"/>
      <c r="I20" s="51"/>
      <c r="J20" s="51"/>
      <c r="K20" s="51"/>
    </row>
    <row r="21" spans="1:11" x14ac:dyDescent="0.25">
      <c r="A21" s="90" t="s">
        <v>130</v>
      </c>
      <c r="B21" s="51">
        <v>5</v>
      </c>
      <c r="C21" s="44">
        <v>6</v>
      </c>
      <c r="D21" s="80">
        <f t="shared" si="0"/>
        <v>1</v>
      </c>
      <c r="E21" s="81">
        <f t="shared" si="1"/>
        <v>0.2</v>
      </c>
      <c r="F21" s="51"/>
      <c r="G21" s="103" t="s">
        <v>2152</v>
      </c>
      <c r="H21" s="77"/>
      <c r="I21" s="77"/>
      <c r="J21" s="77"/>
      <c r="K21" s="79"/>
    </row>
    <row r="22" spans="1:11" x14ac:dyDescent="0.25">
      <c r="A22" s="90" t="s">
        <v>192</v>
      </c>
      <c r="B22" s="51">
        <v>5</v>
      </c>
      <c r="C22" s="44">
        <v>3</v>
      </c>
      <c r="D22" s="80">
        <f t="shared" si="0"/>
        <v>-2</v>
      </c>
      <c r="E22" s="81">
        <f t="shared" si="1"/>
        <v>-0.4</v>
      </c>
      <c r="F22" s="51"/>
      <c r="G22" s="104" t="s">
        <v>2147</v>
      </c>
      <c r="H22" s="82">
        <v>2020</v>
      </c>
      <c r="I22" s="82">
        <v>2021</v>
      </c>
      <c r="J22" s="82" t="s">
        <v>2143</v>
      </c>
      <c r="K22" s="85" t="s">
        <v>2144</v>
      </c>
    </row>
    <row r="23" spans="1:11" x14ac:dyDescent="0.25">
      <c r="A23" s="105" t="s">
        <v>2153</v>
      </c>
      <c r="B23" s="105">
        <f>SUM(B2:B22)</f>
        <v>272</v>
      </c>
      <c r="C23" s="105">
        <f>SUM(C2:C22)</f>
        <v>177</v>
      </c>
      <c r="D23" s="74">
        <f t="shared" si="0"/>
        <v>-95</v>
      </c>
      <c r="E23" s="106">
        <f>(C23-B23)/B23</f>
        <v>-0.34926470588235292</v>
      </c>
      <c r="F23" s="51"/>
      <c r="G23" s="107" t="s">
        <v>2154</v>
      </c>
      <c r="H23" s="108">
        <f>B2</f>
        <v>0</v>
      </c>
      <c r="I23" s="108">
        <f>C2</f>
        <v>0</v>
      </c>
      <c r="J23" s="108">
        <f>I23-H23</f>
        <v>0</v>
      </c>
      <c r="K23" s="109" t="e">
        <f t="shared" ref="K23:K30" si="8">(I23-H23)/H23</f>
        <v>#DIV/0!</v>
      </c>
    </row>
    <row r="24" spans="1:11" x14ac:dyDescent="0.25">
      <c r="A24" s="51"/>
      <c r="B24" s="51"/>
      <c r="C24" s="51"/>
      <c r="D24" s="51"/>
      <c r="E24" s="51"/>
      <c r="F24" s="51"/>
      <c r="G24" s="110" t="s">
        <v>2155</v>
      </c>
      <c r="H24" s="87">
        <f>B3</f>
        <v>0</v>
      </c>
      <c r="I24" s="87">
        <f>C3</f>
        <v>0</v>
      </c>
      <c r="J24" s="108">
        <f>I24-H24</f>
        <v>0</v>
      </c>
      <c r="K24" s="109" t="e">
        <f t="shared" si="8"/>
        <v>#DIV/0!</v>
      </c>
    </row>
    <row r="25" spans="1:11" x14ac:dyDescent="0.25">
      <c r="A25" s="51"/>
      <c r="B25" s="51"/>
      <c r="C25" s="51"/>
      <c r="D25" s="51"/>
      <c r="E25" s="51"/>
      <c r="F25" s="51"/>
      <c r="G25" s="110" t="s">
        <v>263</v>
      </c>
      <c r="H25" s="87">
        <f>B9</f>
        <v>9</v>
      </c>
      <c r="I25" s="87">
        <f>C9</f>
        <v>13</v>
      </c>
      <c r="J25" s="87">
        <f t="shared" ref="J25:J30" si="9">I25-H25</f>
        <v>4</v>
      </c>
      <c r="K25" s="111">
        <f t="shared" si="8"/>
        <v>0.44444444444444442</v>
      </c>
    </row>
    <row r="26" spans="1:11" x14ac:dyDescent="0.25">
      <c r="A26" s="51"/>
      <c r="B26" s="51"/>
      <c r="C26" s="51"/>
      <c r="D26" s="51"/>
      <c r="E26" s="51"/>
      <c r="F26" s="51"/>
      <c r="G26" s="110" t="s">
        <v>252</v>
      </c>
      <c r="H26" s="87">
        <f>B16</f>
        <v>64</v>
      </c>
      <c r="I26" s="87">
        <f>C16</f>
        <v>36</v>
      </c>
      <c r="J26" s="87">
        <f t="shared" si="9"/>
        <v>-28</v>
      </c>
      <c r="K26" s="111">
        <f t="shared" si="8"/>
        <v>-0.4375</v>
      </c>
    </row>
    <row r="27" spans="1:11" x14ac:dyDescent="0.25">
      <c r="A27" s="51"/>
      <c r="B27" s="51"/>
      <c r="C27" s="51"/>
      <c r="D27" s="51"/>
      <c r="E27" s="51"/>
      <c r="F27" s="51"/>
      <c r="G27" s="110" t="s">
        <v>110</v>
      </c>
      <c r="H27" s="87">
        <f t="shared" ref="H27:I30" si="10">B19</f>
        <v>1</v>
      </c>
      <c r="I27" s="87">
        <f t="shared" si="10"/>
        <v>9</v>
      </c>
      <c r="J27" s="87">
        <f t="shared" si="9"/>
        <v>8</v>
      </c>
      <c r="K27" s="111">
        <f t="shared" si="8"/>
        <v>8</v>
      </c>
    </row>
    <row r="28" spans="1:11" x14ac:dyDescent="0.25">
      <c r="A28" s="51"/>
      <c r="B28" s="51"/>
      <c r="C28" s="51"/>
      <c r="D28" s="51"/>
      <c r="E28" s="51"/>
      <c r="F28" s="51"/>
      <c r="G28" s="110" t="s">
        <v>2151</v>
      </c>
      <c r="H28" s="87">
        <f t="shared" si="10"/>
        <v>0</v>
      </c>
      <c r="I28" s="87">
        <f t="shared" si="10"/>
        <v>0</v>
      </c>
      <c r="J28" s="87">
        <f t="shared" si="9"/>
        <v>0</v>
      </c>
      <c r="K28" s="111" t="e">
        <f t="shared" si="8"/>
        <v>#DIV/0!</v>
      </c>
    </row>
    <row r="29" spans="1:11" x14ac:dyDescent="0.25">
      <c r="A29" s="51"/>
      <c r="B29" s="51"/>
      <c r="C29" s="51"/>
      <c r="D29" s="51"/>
      <c r="E29" s="51"/>
      <c r="F29" s="51"/>
      <c r="G29" s="110" t="s">
        <v>130</v>
      </c>
      <c r="H29" s="87">
        <f t="shared" si="10"/>
        <v>5</v>
      </c>
      <c r="I29" s="87">
        <f t="shared" si="10"/>
        <v>6</v>
      </c>
      <c r="J29" s="87">
        <f t="shared" si="9"/>
        <v>1</v>
      </c>
      <c r="K29" s="111">
        <f t="shared" si="8"/>
        <v>0.2</v>
      </c>
    </row>
    <row r="30" spans="1:11" x14ac:dyDescent="0.25">
      <c r="A30" s="51"/>
      <c r="B30" s="51"/>
      <c r="C30" s="51"/>
      <c r="D30" s="51"/>
      <c r="E30" s="51"/>
      <c r="F30" s="51"/>
      <c r="G30" s="110" t="s">
        <v>192</v>
      </c>
      <c r="H30" s="94">
        <f t="shared" si="10"/>
        <v>5</v>
      </c>
      <c r="I30" s="94">
        <f t="shared" si="10"/>
        <v>3</v>
      </c>
      <c r="J30" s="94">
        <f t="shared" si="9"/>
        <v>-2</v>
      </c>
      <c r="K30" s="112">
        <f t="shared" si="8"/>
        <v>-0.4</v>
      </c>
    </row>
    <row r="31" spans="1:11" x14ac:dyDescent="0.25">
      <c r="A31" s="51"/>
      <c r="B31" s="51"/>
      <c r="C31" s="51"/>
      <c r="D31" s="51"/>
      <c r="E31" s="51"/>
      <c r="F31" s="51"/>
      <c r="G31" s="74" t="s">
        <v>21</v>
      </c>
      <c r="H31" s="113">
        <f>SUM(H23:H29)</f>
        <v>79</v>
      </c>
      <c r="I31" s="113">
        <f>SUM(I23:I29)</f>
        <v>64</v>
      </c>
      <c r="J31" s="113">
        <f>SUM(J23:J29)</f>
        <v>-15</v>
      </c>
      <c r="K31" s="114">
        <f>(I31-H31)/H31</f>
        <v>-0.189873417721519</v>
      </c>
    </row>
  </sheetData>
  <mergeCells count="3">
    <mergeCell ref="G1:K1"/>
    <mergeCell ref="G11:K11"/>
    <mergeCell ref="G21:K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2A32D-205A-4B83-B1B7-DFD64FA42D53}">
  <dimension ref="A1:M54"/>
  <sheetViews>
    <sheetView workbookViewId="0">
      <selection activeCell="B6" sqref="B6"/>
    </sheetView>
  </sheetViews>
  <sheetFormatPr defaultRowHeight="15" x14ac:dyDescent="0.25"/>
  <cols>
    <col min="2" max="2" width="24.7109375" bestFit="1" customWidth="1"/>
    <col min="9" max="9" width="23.42578125" bestFit="1" customWidth="1"/>
  </cols>
  <sheetData>
    <row r="1" spans="1:13" ht="15.75" thickBot="1" x14ac:dyDescent="0.3">
      <c r="A1" s="1" t="s">
        <v>1885</v>
      </c>
      <c r="B1" s="1"/>
      <c r="C1" s="1"/>
      <c r="D1" s="1"/>
      <c r="E1" s="1"/>
      <c r="F1" s="1"/>
      <c r="G1" s="24"/>
      <c r="H1" s="1" t="s">
        <v>1934</v>
      </c>
      <c r="I1" s="1"/>
      <c r="J1" s="1"/>
      <c r="K1" s="1"/>
      <c r="L1" s="1"/>
      <c r="M1" s="1"/>
    </row>
    <row r="2" spans="1:13" ht="15.75" thickBot="1" x14ac:dyDescent="0.3">
      <c r="A2" s="34" t="s">
        <v>1886</v>
      </c>
      <c r="B2" s="34" t="s">
        <v>1887</v>
      </c>
      <c r="C2" s="34" t="s">
        <v>1888</v>
      </c>
      <c r="D2" s="34" t="s">
        <v>1889</v>
      </c>
      <c r="E2" s="34" t="s">
        <v>57</v>
      </c>
      <c r="F2" s="34" t="s">
        <v>1890</v>
      </c>
      <c r="G2" s="24"/>
      <c r="H2" s="36" t="s">
        <v>1886</v>
      </c>
      <c r="I2" s="36" t="s">
        <v>1887</v>
      </c>
      <c r="J2" s="36" t="s">
        <v>1888</v>
      </c>
      <c r="K2" s="36" t="s">
        <v>1889</v>
      </c>
      <c r="L2" s="36" t="s">
        <v>57</v>
      </c>
      <c r="M2" s="36" t="s">
        <v>1890</v>
      </c>
    </row>
    <row r="3" spans="1:13" x14ac:dyDescent="0.25">
      <c r="A3" s="33" t="s">
        <v>1891</v>
      </c>
      <c r="B3" s="33" t="s">
        <v>1892</v>
      </c>
      <c r="C3" s="33">
        <v>156</v>
      </c>
      <c r="D3" s="33"/>
      <c r="E3" s="33">
        <v>222</v>
      </c>
      <c r="F3" s="33"/>
      <c r="G3" s="24"/>
      <c r="H3" s="35" t="s">
        <v>1891</v>
      </c>
      <c r="I3" s="35" t="s">
        <v>1892</v>
      </c>
      <c r="J3" s="35">
        <v>292</v>
      </c>
      <c r="K3" s="35"/>
      <c r="L3" s="35">
        <v>478</v>
      </c>
      <c r="M3" s="35"/>
    </row>
    <row r="4" spans="1:13" x14ac:dyDescent="0.25">
      <c r="A4" s="33" t="s">
        <v>1891</v>
      </c>
      <c r="B4" s="33" t="s">
        <v>1893</v>
      </c>
      <c r="C4" s="33">
        <v>6</v>
      </c>
      <c r="D4" s="33"/>
      <c r="E4" s="33">
        <v>9</v>
      </c>
      <c r="F4" s="33"/>
      <c r="G4" s="24"/>
      <c r="H4" s="35" t="s">
        <v>1891</v>
      </c>
      <c r="I4" s="35" t="s">
        <v>1893</v>
      </c>
      <c r="J4" s="35">
        <v>14</v>
      </c>
      <c r="K4" s="35"/>
      <c r="L4" s="35">
        <v>29</v>
      </c>
      <c r="M4" s="35"/>
    </row>
    <row r="5" spans="1:13" x14ac:dyDescent="0.25">
      <c r="A5" s="33" t="s">
        <v>1894</v>
      </c>
      <c r="B5" s="33" t="s">
        <v>1895</v>
      </c>
      <c r="C5" s="33">
        <v>30</v>
      </c>
      <c r="D5" s="33"/>
      <c r="E5" s="33">
        <v>74</v>
      </c>
      <c r="F5" s="33"/>
      <c r="G5" s="24"/>
      <c r="H5" s="35" t="s">
        <v>1894</v>
      </c>
      <c r="I5" s="35" t="s">
        <v>1895</v>
      </c>
      <c r="J5" s="35">
        <v>34</v>
      </c>
      <c r="K5" s="35"/>
      <c r="L5" s="35">
        <v>100</v>
      </c>
      <c r="M5" s="35"/>
    </row>
    <row r="6" spans="1:13" x14ac:dyDescent="0.25">
      <c r="A6" s="33" t="s">
        <v>1894</v>
      </c>
      <c r="B6" s="33" t="s">
        <v>1896</v>
      </c>
      <c r="C6" s="33">
        <v>8</v>
      </c>
      <c r="D6" s="33"/>
      <c r="E6" s="33">
        <v>20</v>
      </c>
      <c r="F6" s="33"/>
      <c r="G6" s="24"/>
      <c r="H6" s="35" t="s">
        <v>1894</v>
      </c>
      <c r="I6" s="35" t="s">
        <v>1896</v>
      </c>
      <c r="J6" s="35">
        <v>27</v>
      </c>
      <c r="K6" s="35"/>
      <c r="L6" s="35">
        <v>72</v>
      </c>
      <c r="M6" s="35"/>
    </row>
    <row r="7" spans="1:13" x14ac:dyDescent="0.25">
      <c r="A7" s="33" t="s">
        <v>1897</v>
      </c>
      <c r="B7" s="33" t="s">
        <v>1898</v>
      </c>
      <c r="C7" s="33">
        <v>4</v>
      </c>
      <c r="D7" s="33"/>
      <c r="E7" s="33">
        <v>45</v>
      </c>
      <c r="F7" s="33"/>
      <c r="G7" s="24"/>
      <c r="H7" s="35" t="s">
        <v>1897</v>
      </c>
      <c r="I7" s="35" t="s">
        <v>1898</v>
      </c>
      <c r="J7" s="35">
        <v>4</v>
      </c>
      <c r="K7" s="35"/>
      <c r="L7" s="35">
        <v>21</v>
      </c>
      <c r="M7" s="35"/>
    </row>
    <row r="8" spans="1:13" x14ac:dyDescent="0.25">
      <c r="A8" s="33" t="s">
        <v>1899</v>
      </c>
      <c r="B8" s="33" t="s">
        <v>1900</v>
      </c>
      <c r="C8" s="33">
        <v>1</v>
      </c>
      <c r="D8" s="33"/>
      <c r="E8" s="33">
        <v>2250</v>
      </c>
      <c r="F8" s="33"/>
      <c r="G8" s="24"/>
      <c r="H8" s="35" t="s">
        <v>1935</v>
      </c>
      <c r="I8" s="35" t="s">
        <v>1936</v>
      </c>
      <c r="J8" s="35">
        <v>2</v>
      </c>
      <c r="K8" s="35"/>
      <c r="L8" s="35">
        <v>7</v>
      </c>
      <c r="M8" s="35"/>
    </row>
    <row r="9" spans="1:13" x14ac:dyDescent="0.25">
      <c r="A9" s="33" t="s">
        <v>1899</v>
      </c>
      <c r="B9" s="33" t="s">
        <v>1901</v>
      </c>
      <c r="C9" s="33">
        <v>3</v>
      </c>
      <c r="D9" s="33"/>
      <c r="E9" s="33">
        <v>428</v>
      </c>
      <c r="F9" s="33"/>
      <c r="G9" s="24"/>
      <c r="H9" s="35" t="s">
        <v>1935</v>
      </c>
      <c r="I9" s="35" t="s">
        <v>1937</v>
      </c>
      <c r="J9" s="35">
        <v>2</v>
      </c>
      <c r="K9" s="35"/>
      <c r="L9" s="35">
        <v>7</v>
      </c>
      <c r="M9" s="35"/>
    </row>
    <row r="10" spans="1:13" x14ac:dyDescent="0.25">
      <c r="A10" s="33" t="s">
        <v>1902</v>
      </c>
      <c r="B10" s="33" t="s">
        <v>1903</v>
      </c>
      <c r="C10" s="33">
        <v>2</v>
      </c>
      <c r="D10" s="33"/>
      <c r="E10" s="33">
        <v>3684</v>
      </c>
      <c r="F10" s="33"/>
      <c r="G10" s="24"/>
      <c r="H10" s="35" t="s">
        <v>1938</v>
      </c>
      <c r="I10" s="35" t="s">
        <v>1939</v>
      </c>
      <c r="J10" s="35">
        <v>1</v>
      </c>
      <c r="K10" s="35"/>
      <c r="L10" s="35">
        <v>1364</v>
      </c>
      <c r="M10" s="35"/>
    </row>
    <row r="11" spans="1:13" x14ac:dyDescent="0.25">
      <c r="A11" s="33" t="s">
        <v>1904</v>
      </c>
      <c r="B11" s="33" t="s">
        <v>1905</v>
      </c>
      <c r="C11" s="33">
        <v>1</v>
      </c>
      <c r="D11" s="33"/>
      <c r="E11" s="33">
        <v>500</v>
      </c>
      <c r="F11" s="33"/>
      <c r="G11" s="24"/>
      <c r="H11" s="35" t="s">
        <v>1899</v>
      </c>
      <c r="I11" s="35" t="s">
        <v>1901</v>
      </c>
      <c r="J11" s="35">
        <v>1</v>
      </c>
      <c r="K11" s="35"/>
      <c r="L11" s="35">
        <v>300</v>
      </c>
      <c r="M11" s="35"/>
    </row>
    <row r="12" spans="1:13" x14ac:dyDescent="0.25">
      <c r="A12" s="33" t="s">
        <v>1906</v>
      </c>
      <c r="B12" s="33" t="s">
        <v>1907</v>
      </c>
      <c r="C12" s="33">
        <v>9</v>
      </c>
      <c r="D12" s="33"/>
      <c r="E12" s="33"/>
      <c r="F12" s="33">
        <v>208</v>
      </c>
      <c r="G12" s="24"/>
      <c r="H12" s="35" t="s">
        <v>1902</v>
      </c>
      <c r="I12" s="35" t="s">
        <v>1903</v>
      </c>
      <c r="J12" s="35">
        <v>2</v>
      </c>
      <c r="K12" s="35"/>
      <c r="L12" s="35">
        <v>1986</v>
      </c>
      <c r="M12" s="35"/>
    </row>
    <row r="13" spans="1:13" x14ac:dyDescent="0.25">
      <c r="A13" s="33" t="s">
        <v>1906</v>
      </c>
      <c r="B13" s="33" t="s">
        <v>1908</v>
      </c>
      <c r="C13" s="33">
        <v>11</v>
      </c>
      <c r="D13" s="33"/>
      <c r="E13" s="33"/>
      <c r="F13" s="33">
        <v>775</v>
      </c>
      <c r="G13" s="24"/>
      <c r="H13" s="35" t="s">
        <v>1904</v>
      </c>
      <c r="I13" s="35" t="s">
        <v>1905</v>
      </c>
      <c r="J13" s="35">
        <v>1</v>
      </c>
      <c r="K13" s="35"/>
      <c r="L13" s="35">
        <v>500</v>
      </c>
      <c r="M13" s="35"/>
    </row>
    <row r="14" spans="1:13" x14ac:dyDescent="0.25">
      <c r="A14" s="33" t="s">
        <v>1909</v>
      </c>
      <c r="B14" s="33" t="s">
        <v>1910</v>
      </c>
      <c r="C14" s="33">
        <v>1</v>
      </c>
      <c r="D14" s="33"/>
      <c r="E14" s="33"/>
      <c r="F14" s="33">
        <v>8</v>
      </c>
      <c r="G14" s="24"/>
      <c r="H14" s="35" t="s">
        <v>1906</v>
      </c>
      <c r="I14" s="35" t="s">
        <v>1907</v>
      </c>
      <c r="J14" s="35">
        <v>15</v>
      </c>
      <c r="K14" s="35"/>
      <c r="L14" s="35"/>
      <c r="M14" s="35">
        <v>314</v>
      </c>
    </row>
    <row r="15" spans="1:13" x14ac:dyDescent="0.25">
      <c r="A15" s="33" t="s">
        <v>1911</v>
      </c>
      <c r="B15" s="33" t="s">
        <v>1912</v>
      </c>
      <c r="C15" s="33">
        <v>4</v>
      </c>
      <c r="D15" s="33"/>
      <c r="E15" s="33">
        <v>6658</v>
      </c>
      <c r="F15" s="33"/>
      <c r="G15" s="24"/>
      <c r="H15" s="35" t="s">
        <v>1906</v>
      </c>
      <c r="I15" s="35" t="s">
        <v>1908</v>
      </c>
      <c r="J15" s="35">
        <v>14</v>
      </c>
      <c r="K15" s="35"/>
      <c r="L15" s="35"/>
      <c r="M15" s="35">
        <v>578</v>
      </c>
    </row>
    <row r="16" spans="1:13" x14ac:dyDescent="0.25">
      <c r="A16" s="33" t="s">
        <v>1913</v>
      </c>
      <c r="B16" s="33" t="s">
        <v>1914</v>
      </c>
      <c r="C16" s="33">
        <v>2</v>
      </c>
      <c r="D16" s="33"/>
      <c r="E16" s="33">
        <v>5</v>
      </c>
      <c r="F16" s="33"/>
      <c r="G16" s="24"/>
      <c r="H16" s="35" t="s">
        <v>1909</v>
      </c>
      <c r="I16" s="35" t="s">
        <v>1940</v>
      </c>
      <c r="J16" s="35">
        <v>2</v>
      </c>
      <c r="K16" s="35"/>
      <c r="L16" s="35"/>
      <c r="M16" s="35">
        <v>40</v>
      </c>
    </row>
    <row r="17" spans="1:13" x14ac:dyDescent="0.25">
      <c r="A17" s="33" t="s">
        <v>1915</v>
      </c>
      <c r="B17" s="33" t="s">
        <v>1916</v>
      </c>
      <c r="C17" s="33">
        <v>3</v>
      </c>
      <c r="D17" s="33"/>
      <c r="E17" s="33">
        <v>7800</v>
      </c>
      <c r="F17" s="33"/>
      <c r="G17" s="24"/>
      <c r="H17" s="35" t="s">
        <v>1941</v>
      </c>
      <c r="I17" s="35" t="s">
        <v>1942</v>
      </c>
      <c r="J17" s="35">
        <v>3</v>
      </c>
      <c r="K17" s="35"/>
      <c r="L17" s="35">
        <v>1</v>
      </c>
      <c r="M17" s="35"/>
    </row>
    <row r="18" spans="1:13" x14ac:dyDescent="0.25">
      <c r="A18" s="33" t="s">
        <v>2</v>
      </c>
      <c r="B18" s="33" t="s">
        <v>1917</v>
      </c>
      <c r="C18" s="33">
        <v>19</v>
      </c>
      <c r="D18" s="33">
        <v>19</v>
      </c>
      <c r="E18" s="33"/>
      <c r="F18" s="33">
        <v>623</v>
      </c>
      <c r="G18" s="24"/>
      <c r="H18" s="35" t="s">
        <v>1915</v>
      </c>
      <c r="I18" s="35" t="s">
        <v>1916</v>
      </c>
      <c r="J18" s="35">
        <v>1</v>
      </c>
      <c r="K18" s="35"/>
      <c r="L18" s="35">
        <v>1900</v>
      </c>
      <c r="M18" s="35"/>
    </row>
    <row r="19" spans="1:13" x14ac:dyDescent="0.25">
      <c r="A19" s="33" t="s">
        <v>2</v>
      </c>
      <c r="B19" s="33" t="s">
        <v>1918</v>
      </c>
      <c r="C19" s="33">
        <v>335</v>
      </c>
      <c r="D19" s="33">
        <v>335</v>
      </c>
      <c r="E19" s="33"/>
      <c r="F19" s="33">
        <v>10954</v>
      </c>
      <c r="G19" s="24"/>
      <c r="H19" s="35" t="s">
        <v>1943</v>
      </c>
      <c r="I19" s="35" t="s">
        <v>1944</v>
      </c>
      <c r="J19" s="35">
        <v>1</v>
      </c>
      <c r="K19" s="35"/>
      <c r="L19" s="35">
        <v>180</v>
      </c>
      <c r="M19" s="35"/>
    </row>
    <row r="20" spans="1:13" x14ac:dyDescent="0.25">
      <c r="A20" s="33" t="s">
        <v>1919</v>
      </c>
      <c r="B20" s="33" t="s">
        <v>1918</v>
      </c>
      <c r="C20" s="33">
        <v>11</v>
      </c>
      <c r="D20" s="33">
        <v>11</v>
      </c>
      <c r="E20" s="33"/>
      <c r="F20" s="33">
        <v>315</v>
      </c>
      <c r="G20" s="24"/>
      <c r="H20" s="35" t="s">
        <v>2</v>
      </c>
      <c r="I20" s="35" t="s">
        <v>1917</v>
      </c>
      <c r="J20" s="35">
        <v>3</v>
      </c>
      <c r="K20" s="35">
        <v>3</v>
      </c>
      <c r="L20" s="35"/>
      <c r="M20" s="35">
        <v>100</v>
      </c>
    </row>
    <row r="21" spans="1:13" x14ac:dyDescent="0.25">
      <c r="A21" s="33" t="s">
        <v>1920</v>
      </c>
      <c r="B21" s="33" t="s">
        <v>1917</v>
      </c>
      <c r="C21" s="33">
        <v>172</v>
      </c>
      <c r="D21" s="33">
        <v>172</v>
      </c>
      <c r="E21" s="33"/>
      <c r="F21" s="33">
        <v>5650</v>
      </c>
      <c r="G21" s="24"/>
      <c r="H21" s="35" t="s">
        <v>2</v>
      </c>
      <c r="I21" s="35" t="s">
        <v>1918</v>
      </c>
      <c r="J21" s="35">
        <v>235</v>
      </c>
      <c r="K21" s="35">
        <v>235</v>
      </c>
      <c r="L21" s="35"/>
      <c r="M21" s="35">
        <v>7689</v>
      </c>
    </row>
    <row r="22" spans="1:13" x14ac:dyDescent="0.25">
      <c r="A22" s="33" t="s">
        <v>1920</v>
      </c>
      <c r="B22" s="33" t="s">
        <v>1918</v>
      </c>
      <c r="C22" s="33">
        <v>154</v>
      </c>
      <c r="D22" s="33">
        <v>154</v>
      </c>
      <c r="E22" s="33"/>
      <c r="F22" s="33">
        <v>5057</v>
      </c>
      <c r="G22" s="24"/>
      <c r="H22" s="35" t="s">
        <v>1919</v>
      </c>
      <c r="I22" s="35" t="s">
        <v>1918</v>
      </c>
      <c r="J22" s="35">
        <v>3</v>
      </c>
      <c r="K22" s="35">
        <v>3</v>
      </c>
      <c r="L22" s="35"/>
      <c r="M22" s="35">
        <v>90</v>
      </c>
    </row>
    <row r="23" spans="1:13" x14ac:dyDescent="0.25">
      <c r="A23" s="33" t="s">
        <v>3</v>
      </c>
      <c r="B23" s="33" t="s">
        <v>1917</v>
      </c>
      <c r="C23" s="33">
        <v>379</v>
      </c>
      <c r="D23" s="33">
        <v>379</v>
      </c>
      <c r="E23" s="33"/>
      <c r="F23" s="33">
        <v>12359</v>
      </c>
      <c r="G23" s="24"/>
      <c r="H23" s="35" t="s">
        <v>1920</v>
      </c>
      <c r="I23" s="35" t="s">
        <v>1917</v>
      </c>
      <c r="J23" s="35">
        <v>87</v>
      </c>
      <c r="K23" s="35">
        <v>87</v>
      </c>
      <c r="L23" s="35"/>
      <c r="M23" s="35">
        <v>2865</v>
      </c>
    </row>
    <row r="24" spans="1:13" x14ac:dyDescent="0.25">
      <c r="A24" s="33" t="s">
        <v>3</v>
      </c>
      <c r="B24" s="33" t="s">
        <v>1918</v>
      </c>
      <c r="C24" s="33">
        <v>77</v>
      </c>
      <c r="D24" s="33">
        <v>77</v>
      </c>
      <c r="E24" s="33"/>
      <c r="F24" s="33">
        <v>2546</v>
      </c>
      <c r="G24" s="24"/>
      <c r="H24" s="35" t="s">
        <v>1920</v>
      </c>
      <c r="I24" s="35" t="s">
        <v>1918</v>
      </c>
      <c r="J24" s="35">
        <v>182</v>
      </c>
      <c r="K24" s="35">
        <v>182</v>
      </c>
      <c r="L24" s="35"/>
      <c r="M24" s="35">
        <v>5972</v>
      </c>
    </row>
    <row r="25" spans="1:13" x14ac:dyDescent="0.25">
      <c r="A25" s="33" t="s">
        <v>1921</v>
      </c>
      <c r="B25" s="33" t="s">
        <v>1917</v>
      </c>
      <c r="C25" s="33">
        <v>13</v>
      </c>
      <c r="D25" s="33">
        <v>13</v>
      </c>
      <c r="E25" s="33"/>
      <c r="F25" s="33">
        <v>376</v>
      </c>
      <c r="G25" s="24"/>
      <c r="H25" s="35" t="s">
        <v>3</v>
      </c>
      <c r="I25" s="35" t="s">
        <v>1917</v>
      </c>
      <c r="J25" s="35">
        <v>214</v>
      </c>
      <c r="K25" s="35">
        <v>214</v>
      </c>
      <c r="L25" s="35"/>
      <c r="M25" s="35">
        <v>6997</v>
      </c>
    </row>
    <row r="26" spans="1:13" x14ac:dyDescent="0.25">
      <c r="A26" s="33" t="s">
        <v>1922</v>
      </c>
      <c r="B26" s="33" t="s">
        <v>1917</v>
      </c>
      <c r="C26" s="33">
        <v>606</v>
      </c>
      <c r="D26" s="33">
        <v>606</v>
      </c>
      <c r="E26" s="33"/>
      <c r="F26" s="33">
        <v>19774</v>
      </c>
      <c r="G26" s="24"/>
      <c r="H26" s="35" t="s">
        <v>3</v>
      </c>
      <c r="I26" s="35" t="s">
        <v>1918</v>
      </c>
      <c r="J26" s="35">
        <v>21</v>
      </c>
      <c r="K26" s="35">
        <v>21</v>
      </c>
      <c r="L26" s="35"/>
      <c r="M26" s="35">
        <v>697</v>
      </c>
    </row>
    <row r="27" spans="1:13" x14ac:dyDescent="0.25">
      <c r="A27" s="33" t="s">
        <v>1922</v>
      </c>
      <c r="B27" s="33" t="s">
        <v>1918</v>
      </c>
      <c r="C27" s="33">
        <v>626</v>
      </c>
      <c r="D27" s="33">
        <v>626</v>
      </c>
      <c r="E27" s="33"/>
      <c r="F27" s="33">
        <v>20412</v>
      </c>
      <c r="G27" s="24"/>
      <c r="H27" s="35" t="s">
        <v>1945</v>
      </c>
      <c r="I27" s="35" t="s">
        <v>1917</v>
      </c>
      <c r="J27" s="35">
        <v>4</v>
      </c>
      <c r="K27" s="35">
        <v>4</v>
      </c>
      <c r="L27" s="35"/>
      <c r="M27" s="35">
        <v>80</v>
      </c>
    </row>
    <row r="28" spans="1:13" x14ac:dyDescent="0.25">
      <c r="A28" s="33" t="s">
        <v>1923</v>
      </c>
      <c r="B28" s="33" t="s">
        <v>1917</v>
      </c>
      <c r="C28" s="33">
        <v>5</v>
      </c>
      <c r="D28" s="33">
        <v>5</v>
      </c>
      <c r="E28" s="33"/>
      <c r="F28" s="33">
        <v>163</v>
      </c>
      <c r="G28" s="24"/>
      <c r="H28" s="35" t="s">
        <v>1921</v>
      </c>
      <c r="I28" s="35" t="s">
        <v>1917</v>
      </c>
      <c r="J28" s="35">
        <v>3</v>
      </c>
      <c r="K28" s="35">
        <v>3</v>
      </c>
      <c r="L28" s="35"/>
      <c r="M28" s="35">
        <v>90</v>
      </c>
    </row>
    <row r="29" spans="1:13" x14ac:dyDescent="0.25">
      <c r="A29" s="33" t="s">
        <v>1923</v>
      </c>
      <c r="B29" s="33" t="s">
        <v>1918</v>
      </c>
      <c r="C29" s="33">
        <v>1</v>
      </c>
      <c r="D29" s="33">
        <v>1</v>
      </c>
      <c r="E29" s="33"/>
      <c r="F29" s="33">
        <v>33</v>
      </c>
      <c r="G29" s="24"/>
      <c r="H29" s="35" t="s">
        <v>1922</v>
      </c>
      <c r="I29" s="35" t="s">
        <v>1917</v>
      </c>
      <c r="J29" s="35">
        <v>294</v>
      </c>
      <c r="K29" s="35">
        <v>294</v>
      </c>
      <c r="L29" s="35"/>
      <c r="M29" s="35">
        <v>9684</v>
      </c>
    </row>
    <row r="30" spans="1:13" x14ac:dyDescent="0.25">
      <c r="A30" s="33" t="s">
        <v>4</v>
      </c>
      <c r="B30" s="33" t="s">
        <v>1917</v>
      </c>
      <c r="C30" s="33">
        <v>20</v>
      </c>
      <c r="D30" s="33">
        <v>40</v>
      </c>
      <c r="E30" s="33"/>
      <c r="F30" s="33">
        <v>1440</v>
      </c>
      <c r="G30" s="24"/>
      <c r="H30" s="35" t="s">
        <v>1922</v>
      </c>
      <c r="I30" s="35" t="s">
        <v>1918</v>
      </c>
      <c r="J30" s="35">
        <v>252</v>
      </c>
      <c r="K30" s="35">
        <v>252</v>
      </c>
      <c r="L30" s="35"/>
      <c r="M30" s="35">
        <v>8309</v>
      </c>
    </row>
    <row r="31" spans="1:13" x14ac:dyDescent="0.25">
      <c r="A31" s="33" t="s">
        <v>4</v>
      </c>
      <c r="B31" s="33" t="s">
        <v>1918</v>
      </c>
      <c r="C31" s="33">
        <v>1094</v>
      </c>
      <c r="D31" s="33">
        <v>2188</v>
      </c>
      <c r="E31" s="33"/>
      <c r="F31" s="33">
        <v>80219</v>
      </c>
      <c r="G31" s="24"/>
      <c r="H31" s="35" t="s">
        <v>1923</v>
      </c>
      <c r="I31" s="35" t="s">
        <v>1917</v>
      </c>
      <c r="J31" s="35">
        <v>2</v>
      </c>
      <c r="K31" s="35">
        <v>2</v>
      </c>
      <c r="L31" s="35"/>
      <c r="M31" s="35">
        <v>65</v>
      </c>
    </row>
    <row r="32" spans="1:13" x14ac:dyDescent="0.25">
      <c r="A32" s="33" t="s">
        <v>1924</v>
      </c>
      <c r="B32" s="33" t="s">
        <v>1918</v>
      </c>
      <c r="C32" s="33">
        <v>40</v>
      </c>
      <c r="D32" s="33">
        <v>80</v>
      </c>
      <c r="E32" s="33"/>
      <c r="F32" s="33">
        <v>2986</v>
      </c>
      <c r="G32" s="24"/>
      <c r="H32" s="35" t="s">
        <v>1923</v>
      </c>
      <c r="I32" s="35" t="s">
        <v>1918</v>
      </c>
      <c r="J32" s="35">
        <v>1</v>
      </c>
      <c r="K32" s="35">
        <v>1</v>
      </c>
      <c r="L32" s="35"/>
      <c r="M32" s="35">
        <v>33</v>
      </c>
    </row>
    <row r="33" spans="1:13" x14ac:dyDescent="0.25">
      <c r="A33" s="33" t="s">
        <v>1925</v>
      </c>
      <c r="B33" s="33" t="s">
        <v>1917</v>
      </c>
      <c r="C33" s="33">
        <v>342</v>
      </c>
      <c r="D33" s="33">
        <v>684</v>
      </c>
      <c r="E33" s="33"/>
      <c r="F33" s="33">
        <v>25158</v>
      </c>
      <c r="G33" s="24"/>
      <c r="H33" s="35" t="s">
        <v>4</v>
      </c>
      <c r="I33" s="35" t="s">
        <v>1917</v>
      </c>
      <c r="J33" s="35">
        <v>29</v>
      </c>
      <c r="K33" s="35">
        <v>58</v>
      </c>
      <c r="L33" s="35"/>
      <c r="M33" s="35">
        <v>2031</v>
      </c>
    </row>
    <row r="34" spans="1:13" x14ac:dyDescent="0.25">
      <c r="A34" s="33" t="s">
        <v>1925</v>
      </c>
      <c r="B34" s="33" t="s">
        <v>1918</v>
      </c>
      <c r="C34" s="33">
        <v>257</v>
      </c>
      <c r="D34" s="33">
        <v>514</v>
      </c>
      <c r="E34" s="33"/>
      <c r="F34" s="33">
        <v>18785</v>
      </c>
      <c r="G34" s="24"/>
      <c r="H34" s="35" t="s">
        <v>4</v>
      </c>
      <c r="I34" s="35" t="s">
        <v>1918</v>
      </c>
      <c r="J34" s="35">
        <v>617</v>
      </c>
      <c r="K34" s="35">
        <v>1234</v>
      </c>
      <c r="L34" s="35"/>
      <c r="M34" s="35">
        <v>45056</v>
      </c>
    </row>
    <row r="35" spans="1:13" x14ac:dyDescent="0.25">
      <c r="A35" s="33" t="s">
        <v>5</v>
      </c>
      <c r="B35" s="33" t="s">
        <v>1917</v>
      </c>
      <c r="C35" s="33">
        <v>1199</v>
      </c>
      <c r="D35" s="33">
        <v>2398</v>
      </c>
      <c r="E35" s="33"/>
      <c r="F35" s="33">
        <v>88521</v>
      </c>
      <c r="G35" s="24"/>
      <c r="H35" s="35" t="s">
        <v>1924</v>
      </c>
      <c r="I35" s="35" t="s">
        <v>1918</v>
      </c>
      <c r="J35" s="35">
        <v>2</v>
      </c>
      <c r="K35" s="35">
        <v>4</v>
      </c>
      <c r="L35" s="35"/>
      <c r="M35" s="35">
        <v>136</v>
      </c>
    </row>
    <row r="36" spans="1:13" x14ac:dyDescent="0.25">
      <c r="A36" s="33" t="s">
        <v>5</v>
      </c>
      <c r="B36" s="33" t="s">
        <v>1918</v>
      </c>
      <c r="C36" s="33">
        <v>78</v>
      </c>
      <c r="D36" s="33">
        <v>156</v>
      </c>
      <c r="E36" s="33"/>
      <c r="F36" s="33">
        <v>5832</v>
      </c>
      <c r="G36" s="24"/>
      <c r="H36" s="35" t="s">
        <v>1925</v>
      </c>
      <c r="I36" s="35" t="s">
        <v>1917</v>
      </c>
      <c r="J36" s="35">
        <v>181</v>
      </c>
      <c r="K36" s="35">
        <v>362</v>
      </c>
      <c r="L36" s="35"/>
      <c r="M36" s="35">
        <v>13218</v>
      </c>
    </row>
    <row r="37" spans="1:13" x14ac:dyDescent="0.25">
      <c r="A37" s="33" t="s">
        <v>1926</v>
      </c>
      <c r="B37" s="33" t="s">
        <v>1917</v>
      </c>
      <c r="C37" s="33">
        <v>2</v>
      </c>
      <c r="D37" s="33">
        <v>4</v>
      </c>
      <c r="E37" s="33"/>
      <c r="F37" s="33">
        <v>130</v>
      </c>
      <c r="G37" s="24"/>
      <c r="H37" s="35" t="s">
        <v>1925</v>
      </c>
      <c r="I37" s="35" t="s">
        <v>1918</v>
      </c>
      <c r="J37" s="35">
        <v>341</v>
      </c>
      <c r="K37" s="35">
        <v>682</v>
      </c>
      <c r="L37" s="35"/>
      <c r="M37" s="35">
        <v>25108</v>
      </c>
    </row>
    <row r="38" spans="1:13" x14ac:dyDescent="0.25">
      <c r="A38" s="33" t="s">
        <v>1927</v>
      </c>
      <c r="B38" s="33" t="s">
        <v>1917</v>
      </c>
      <c r="C38" s="33">
        <v>38</v>
      </c>
      <c r="D38" s="33">
        <v>76</v>
      </c>
      <c r="E38" s="33"/>
      <c r="F38" s="33">
        <v>2853</v>
      </c>
      <c r="G38" s="24"/>
      <c r="H38" s="35" t="s">
        <v>5</v>
      </c>
      <c r="I38" s="35" t="s">
        <v>1917</v>
      </c>
      <c r="J38" s="35">
        <v>510</v>
      </c>
      <c r="K38" s="35">
        <v>1020</v>
      </c>
      <c r="L38" s="35"/>
      <c r="M38" s="35">
        <v>37424</v>
      </c>
    </row>
    <row r="39" spans="1:13" x14ac:dyDescent="0.25">
      <c r="A39" s="33" t="s">
        <v>1928</v>
      </c>
      <c r="B39" s="33" t="s">
        <v>1917</v>
      </c>
      <c r="C39" s="33">
        <v>801</v>
      </c>
      <c r="D39" s="33">
        <v>1602</v>
      </c>
      <c r="E39" s="33"/>
      <c r="F39" s="33">
        <v>59693</v>
      </c>
      <c r="G39" s="24"/>
      <c r="H39" s="35" t="s">
        <v>5</v>
      </c>
      <c r="I39" s="35" t="s">
        <v>1918</v>
      </c>
      <c r="J39" s="35">
        <v>48</v>
      </c>
      <c r="K39" s="35">
        <v>96</v>
      </c>
      <c r="L39" s="35"/>
      <c r="M39" s="35">
        <v>3580</v>
      </c>
    </row>
    <row r="40" spans="1:13" x14ac:dyDescent="0.25">
      <c r="A40" s="33" t="s">
        <v>1928</v>
      </c>
      <c r="B40" s="33" t="s">
        <v>1918</v>
      </c>
      <c r="C40" s="33">
        <v>819</v>
      </c>
      <c r="D40" s="33">
        <v>1638</v>
      </c>
      <c r="E40" s="33"/>
      <c r="F40" s="33">
        <v>60983</v>
      </c>
      <c r="G40" s="24"/>
      <c r="H40" s="35" t="s">
        <v>1926</v>
      </c>
      <c r="I40" s="35" t="s">
        <v>1917</v>
      </c>
      <c r="J40" s="35">
        <v>4</v>
      </c>
      <c r="K40" s="35">
        <v>8</v>
      </c>
      <c r="L40" s="35"/>
      <c r="M40" s="35">
        <v>260</v>
      </c>
    </row>
    <row r="41" spans="1:13" x14ac:dyDescent="0.25">
      <c r="A41" s="33" t="s">
        <v>1929</v>
      </c>
      <c r="B41" s="33" t="s">
        <v>1917</v>
      </c>
      <c r="C41" s="33">
        <v>1</v>
      </c>
      <c r="D41" s="33">
        <v>2</v>
      </c>
      <c r="E41" s="33"/>
      <c r="F41" s="33">
        <v>76</v>
      </c>
      <c r="G41" s="24"/>
      <c r="H41" s="35" t="s">
        <v>1927</v>
      </c>
      <c r="I41" s="35" t="s">
        <v>1917</v>
      </c>
      <c r="J41" s="35">
        <v>6</v>
      </c>
      <c r="K41" s="35">
        <v>12</v>
      </c>
      <c r="L41" s="35"/>
      <c r="M41" s="35">
        <v>408</v>
      </c>
    </row>
    <row r="42" spans="1:13" x14ac:dyDescent="0.25">
      <c r="A42" s="33" t="s">
        <v>1929</v>
      </c>
      <c r="B42" s="33" t="s">
        <v>1918</v>
      </c>
      <c r="C42" s="33">
        <v>1</v>
      </c>
      <c r="D42" s="33">
        <v>2</v>
      </c>
      <c r="E42" s="33"/>
      <c r="F42" s="33">
        <v>76</v>
      </c>
      <c r="G42" s="24"/>
      <c r="H42" s="35" t="s">
        <v>1928</v>
      </c>
      <c r="I42" s="35" t="s">
        <v>1917</v>
      </c>
      <c r="J42" s="35">
        <v>372</v>
      </c>
      <c r="K42" s="35">
        <v>744</v>
      </c>
      <c r="L42" s="35"/>
      <c r="M42" s="35">
        <v>27662</v>
      </c>
    </row>
    <row r="43" spans="1:13" x14ac:dyDescent="0.25">
      <c r="A43" s="33" t="s">
        <v>1930</v>
      </c>
      <c r="B43" s="33" t="s">
        <v>1918</v>
      </c>
      <c r="C43" s="33">
        <v>24</v>
      </c>
      <c r="D43" s="33">
        <v>54</v>
      </c>
      <c r="E43" s="33"/>
      <c r="F43" s="33">
        <v>2214</v>
      </c>
      <c r="G43" s="24"/>
      <c r="H43" s="35" t="s">
        <v>1928</v>
      </c>
      <c r="I43" s="35" t="s">
        <v>1918</v>
      </c>
      <c r="J43" s="35">
        <v>314</v>
      </c>
      <c r="K43" s="35">
        <v>628</v>
      </c>
      <c r="L43" s="35"/>
      <c r="M43" s="35">
        <v>23282</v>
      </c>
    </row>
    <row r="44" spans="1:13" x14ac:dyDescent="0.25">
      <c r="A44" s="33" t="s">
        <v>1931</v>
      </c>
      <c r="B44" s="33" t="s">
        <v>1917</v>
      </c>
      <c r="C44" s="33">
        <v>7</v>
      </c>
      <c r="D44" s="33">
        <v>15.75</v>
      </c>
      <c r="E44" s="33"/>
      <c r="F44" s="33">
        <v>641</v>
      </c>
      <c r="G44" s="24"/>
      <c r="H44" s="35" t="s">
        <v>1929</v>
      </c>
      <c r="I44" s="35" t="s">
        <v>1917</v>
      </c>
      <c r="J44" s="35">
        <v>4</v>
      </c>
      <c r="K44" s="35">
        <v>8</v>
      </c>
      <c r="L44" s="35"/>
      <c r="M44" s="35">
        <v>260</v>
      </c>
    </row>
    <row r="45" spans="1:13" x14ac:dyDescent="0.25">
      <c r="A45" s="33" t="s">
        <v>1931</v>
      </c>
      <c r="B45" s="33" t="s">
        <v>1918</v>
      </c>
      <c r="C45" s="33">
        <v>8</v>
      </c>
      <c r="D45" s="33">
        <v>18</v>
      </c>
      <c r="E45" s="33"/>
      <c r="F45" s="33">
        <v>727</v>
      </c>
      <c r="G45" s="24"/>
      <c r="H45" s="35" t="s">
        <v>1929</v>
      </c>
      <c r="I45" s="35" t="s">
        <v>1918</v>
      </c>
      <c r="J45" s="35">
        <v>2</v>
      </c>
      <c r="K45" s="35">
        <v>4</v>
      </c>
      <c r="L45" s="35"/>
      <c r="M45" s="35">
        <v>133</v>
      </c>
    </row>
    <row r="46" spans="1:13" x14ac:dyDescent="0.25">
      <c r="A46" s="33" t="s">
        <v>1932</v>
      </c>
      <c r="B46" s="33" t="s">
        <v>1917</v>
      </c>
      <c r="C46" s="33">
        <v>9</v>
      </c>
      <c r="D46" s="33">
        <v>20.25</v>
      </c>
      <c r="E46" s="33"/>
      <c r="F46" s="33">
        <v>833</v>
      </c>
      <c r="G46" s="24"/>
      <c r="H46" s="35" t="s">
        <v>1930</v>
      </c>
      <c r="I46" s="35" t="s">
        <v>1918</v>
      </c>
      <c r="J46" s="35">
        <v>68</v>
      </c>
      <c r="K46" s="35">
        <v>153</v>
      </c>
      <c r="L46" s="35"/>
      <c r="M46" s="35">
        <v>5991</v>
      </c>
    </row>
    <row r="47" spans="1:13" x14ac:dyDescent="0.25">
      <c r="A47" s="33" t="s">
        <v>1933</v>
      </c>
      <c r="B47" s="33" t="s">
        <v>1917</v>
      </c>
      <c r="C47" s="33">
        <v>9</v>
      </c>
      <c r="D47" s="33">
        <v>20.25</v>
      </c>
      <c r="E47" s="33"/>
      <c r="F47" s="33">
        <v>826</v>
      </c>
      <c r="G47" s="24"/>
      <c r="H47" s="35" t="s">
        <v>1946</v>
      </c>
      <c r="I47" s="35" t="s">
        <v>1918</v>
      </c>
      <c r="J47" s="35">
        <v>1</v>
      </c>
      <c r="K47" s="35">
        <v>2.25</v>
      </c>
      <c r="L47" s="35"/>
      <c r="M47" s="35">
        <v>86</v>
      </c>
    </row>
    <row r="48" spans="1:13" x14ac:dyDescent="0.25">
      <c r="A48" s="33" t="s">
        <v>1933</v>
      </c>
      <c r="B48" s="33" t="s">
        <v>1918</v>
      </c>
      <c r="C48" s="33">
        <v>7</v>
      </c>
      <c r="D48" s="33">
        <v>15.75</v>
      </c>
      <c r="E48" s="33"/>
      <c r="F48" s="33">
        <v>641</v>
      </c>
      <c r="G48" s="24"/>
      <c r="H48" s="35" t="s">
        <v>1931</v>
      </c>
      <c r="I48" s="35" t="s">
        <v>1917</v>
      </c>
      <c r="J48" s="35">
        <v>9</v>
      </c>
      <c r="K48" s="35">
        <v>20.25</v>
      </c>
      <c r="L48" s="35"/>
      <c r="M48" s="35">
        <v>774</v>
      </c>
    </row>
    <row r="49" spans="7:13" x14ac:dyDescent="0.25">
      <c r="G49" s="24"/>
      <c r="H49" s="35" t="s">
        <v>1931</v>
      </c>
      <c r="I49" s="35" t="s">
        <v>1918</v>
      </c>
      <c r="J49" s="35">
        <v>9</v>
      </c>
      <c r="K49" s="35">
        <v>20.25</v>
      </c>
      <c r="L49" s="35"/>
      <c r="M49" s="35">
        <v>774</v>
      </c>
    </row>
    <row r="50" spans="7:13" x14ac:dyDescent="0.25">
      <c r="G50" s="24"/>
      <c r="H50" s="35" t="s">
        <v>1932</v>
      </c>
      <c r="I50" s="35" t="s">
        <v>1917</v>
      </c>
      <c r="J50" s="35">
        <v>69</v>
      </c>
      <c r="K50" s="35">
        <v>155.25</v>
      </c>
      <c r="L50" s="35"/>
      <c r="M50" s="35">
        <v>6064</v>
      </c>
    </row>
    <row r="51" spans="7:13" x14ac:dyDescent="0.25">
      <c r="G51" s="24"/>
      <c r="H51" s="35" t="s">
        <v>1932</v>
      </c>
      <c r="I51" s="35" t="s">
        <v>1918</v>
      </c>
      <c r="J51" s="35">
        <v>4</v>
      </c>
      <c r="K51" s="35">
        <v>9</v>
      </c>
      <c r="L51" s="35"/>
      <c r="M51" s="35">
        <v>344</v>
      </c>
    </row>
    <row r="52" spans="7:13" x14ac:dyDescent="0.25">
      <c r="G52" s="24"/>
      <c r="H52" s="35" t="s">
        <v>1947</v>
      </c>
      <c r="I52" s="35" t="s">
        <v>1917</v>
      </c>
      <c r="J52" s="35">
        <v>1</v>
      </c>
      <c r="K52" s="35">
        <v>2.25</v>
      </c>
      <c r="L52" s="35"/>
      <c r="M52" s="35">
        <v>86</v>
      </c>
    </row>
    <row r="53" spans="7:13" x14ac:dyDescent="0.25">
      <c r="G53" s="24"/>
      <c r="H53" s="35" t="s">
        <v>1933</v>
      </c>
      <c r="I53" s="35" t="s">
        <v>1917</v>
      </c>
      <c r="J53" s="35">
        <v>43</v>
      </c>
      <c r="K53" s="35">
        <v>96.75</v>
      </c>
      <c r="L53" s="35"/>
      <c r="M53" s="35">
        <v>3705</v>
      </c>
    </row>
    <row r="54" spans="7:13" x14ac:dyDescent="0.25">
      <c r="G54" s="24"/>
      <c r="H54" s="35" t="s">
        <v>1933</v>
      </c>
      <c r="I54" s="35" t="s">
        <v>1918</v>
      </c>
      <c r="J54" s="35">
        <v>59</v>
      </c>
      <c r="K54" s="35">
        <v>132.75</v>
      </c>
      <c r="L54" s="35"/>
      <c r="M54" s="35">
        <v>5074</v>
      </c>
    </row>
  </sheetData>
  <mergeCells count="2">
    <mergeCell ref="A1:F1"/>
    <mergeCell ref="H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F5A08-3BD3-44D4-9F97-017011A9C3AB}">
  <dimension ref="A1:T16"/>
  <sheetViews>
    <sheetView workbookViewId="0">
      <selection activeCell="P15" sqref="P15"/>
    </sheetView>
  </sheetViews>
  <sheetFormatPr defaultRowHeight="15" x14ac:dyDescent="0.25"/>
  <cols>
    <col min="16" max="16" width="27.5703125" bestFit="1" customWidth="1"/>
  </cols>
  <sheetData>
    <row r="1" spans="1:20" ht="15.75" thickBot="1" x14ac:dyDescent="0.3">
      <c r="A1" s="1" t="s">
        <v>1885</v>
      </c>
      <c r="B1" s="1"/>
      <c r="C1" s="1"/>
      <c r="D1" s="1"/>
      <c r="E1" s="1"/>
      <c r="F1" s="1"/>
      <c r="G1" s="24"/>
      <c r="H1" s="1" t="s">
        <v>1934</v>
      </c>
      <c r="I1" s="1"/>
      <c r="J1" s="1"/>
      <c r="K1" s="1"/>
      <c r="L1" s="1"/>
      <c r="M1" s="1"/>
      <c r="O1" s="37" t="s">
        <v>1953</v>
      </c>
      <c r="P1" s="38"/>
      <c r="Q1" s="38"/>
      <c r="R1" s="38"/>
      <c r="S1" s="38"/>
      <c r="T1" s="39"/>
    </row>
    <row r="2" spans="1:20" ht="15.75" thickBot="1" x14ac:dyDescent="0.3">
      <c r="A2" s="36" t="s">
        <v>1886</v>
      </c>
      <c r="B2" s="36" t="s">
        <v>1887</v>
      </c>
      <c r="C2" s="36" t="s">
        <v>1888</v>
      </c>
      <c r="D2" s="36" t="s">
        <v>1889</v>
      </c>
      <c r="E2" s="36" t="s">
        <v>57</v>
      </c>
      <c r="F2" s="36" t="s">
        <v>1890</v>
      </c>
      <c r="G2" s="24"/>
      <c r="H2" s="36" t="s">
        <v>1886</v>
      </c>
      <c r="I2" s="36" t="s">
        <v>1887</v>
      </c>
      <c r="J2" s="36" t="s">
        <v>1888</v>
      </c>
      <c r="K2" s="36" t="s">
        <v>1889</v>
      </c>
      <c r="L2" s="36" t="s">
        <v>57</v>
      </c>
      <c r="M2" s="36" t="s">
        <v>1890</v>
      </c>
      <c r="O2" s="40" t="s">
        <v>1886</v>
      </c>
      <c r="P2" s="40" t="s">
        <v>1887</v>
      </c>
      <c r="Q2" s="40" t="s">
        <v>1888</v>
      </c>
      <c r="R2" s="40" t="s">
        <v>1889</v>
      </c>
      <c r="S2" s="40" t="s">
        <v>57</v>
      </c>
      <c r="T2" s="40" t="s">
        <v>1890</v>
      </c>
    </row>
    <row r="3" spans="1:20" x14ac:dyDescent="0.25">
      <c r="A3" s="35" t="s">
        <v>1891</v>
      </c>
      <c r="B3" s="35" t="s">
        <v>1892</v>
      </c>
      <c r="C3" s="35">
        <v>156</v>
      </c>
      <c r="D3" s="35"/>
      <c r="E3" s="35">
        <v>222</v>
      </c>
      <c r="F3" s="35"/>
      <c r="G3" s="24"/>
      <c r="H3" s="35" t="s">
        <v>1891</v>
      </c>
      <c r="I3" s="35" t="s">
        <v>1892</v>
      </c>
      <c r="J3" s="35">
        <v>292</v>
      </c>
      <c r="K3" s="35"/>
      <c r="L3" s="35">
        <v>478</v>
      </c>
      <c r="M3" s="35"/>
      <c r="O3" s="41" t="s">
        <v>1891</v>
      </c>
      <c r="P3" s="41" t="s">
        <v>1892</v>
      </c>
      <c r="Q3" s="42">
        <f>(C3-J3)/J3</f>
        <v>-0.46575342465753422</v>
      </c>
      <c r="R3" s="42"/>
      <c r="S3" s="42">
        <f>(E3-L3)/L3</f>
        <v>-0.53556485355648531</v>
      </c>
      <c r="T3" s="43"/>
    </row>
    <row r="4" spans="1:20" x14ac:dyDescent="0.25">
      <c r="A4" s="35" t="s">
        <v>1891</v>
      </c>
      <c r="B4" s="35" t="s">
        <v>1893</v>
      </c>
      <c r="C4" s="35">
        <v>6</v>
      </c>
      <c r="D4" s="35"/>
      <c r="E4" s="35">
        <v>9</v>
      </c>
      <c r="F4" s="35"/>
      <c r="G4" s="24"/>
      <c r="H4" s="35" t="s">
        <v>1891</v>
      </c>
      <c r="I4" s="35" t="s">
        <v>1893</v>
      </c>
      <c r="J4" s="35">
        <v>14</v>
      </c>
      <c r="K4" s="35"/>
      <c r="L4" s="35">
        <v>29</v>
      </c>
      <c r="M4" s="35"/>
      <c r="O4" s="41" t="s">
        <v>1891</v>
      </c>
      <c r="P4" s="41" t="s">
        <v>1893</v>
      </c>
      <c r="Q4" s="42">
        <f>(C4-J4)/J4</f>
        <v>-0.5714285714285714</v>
      </c>
      <c r="R4" s="42"/>
      <c r="S4" s="42">
        <f>(E4-L4)/L4</f>
        <v>-0.68965517241379315</v>
      </c>
      <c r="T4" s="43"/>
    </row>
    <row r="5" spans="1:20" x14ac:dyDescent="0.25">
      <c r="A5" s="35" t="s">
        <v>1894</v>
      </c>
      <c r="B5" s="35" t="s">
        <v>1895</v>
      </c>
      <c r="C5" s="35">
        <v>30</v>
      </c>
      <c r="D5" s="35"/>
      <c r="E5" s="35">
        <v>74</v>
      </c>
      <c r="F5" s="35"/>
      <c r="G5" s="24"/>
      <c r="H5" s="35" t="s">
        <v>1894</v>
      </c>
      <c r="I5" s="35" t="s">
        <v>1895</v>
      </c>
      <c r="J5" s="35">
        <v>34</v>
      </c>
      <c r="K5" s="35"/>
      <c r="L5" s="35">
        <v>100</v>
      </c>
      <c r="M5" s="35"/>
      <c r="O5" s="41" t="s">
        <v>1894</v>
      </c>
      <c r="P5" s="41" t="s">
        <v>1895</v>
      </c>
      <c r="Q5" s="42">
        <f>(C5-J5)/J5</f>
        <v>-0.11764705882352941</v>
      </c>
      <c r="R5" s="42"/>
      <c r="S5" s="42">
        <f>(E5-L5)/L5</f>
        <v>-0.26</v>
      </c>
      <c r="T5" s="43"/>
    </row>
    <row r="6" spans="1:20" x14ac:dyDescent="0.25">
      <c r="A6" s="35" t="s">
        <v>1894</v>
      </c>
      <c r="B6" s="35" t="s">
        <v>1896</v>
      </c>
      <c r="C6" s="35">
        <v>8</v>
      </c>
      <c r="D6" s="35"/>
      <c r="E6" s="35">
        <v>20</v>
      </c>
      <c r="F6" s="35"/>
      <c r="G6" s="24"/>
      <c r="H6" s="35" t="s">
        <v>1894</v>
      </c>
      <c r="I6" s="35" t="s">
        <v>1896</v>
      </c>
      <c r="J6" s="35">
        <v>27</v>
      </c>
      <c r="K6" s="35"/>
      <c r="L6" s="35">
        <v>72</v>
      </c>
      <c r="M6" s="35"/>
      <c r="O6" s="41" t="s">
        <v>1894</v>
      </c>
      <c r="P6" s="41" t="s">
        <v>1896</v>
      </c>
      <c r="Q6" s="42">
        <f>(C6-J6)/J6</f>
        <v>-0.70370370370370372</v>
      </c>
      <c r="R6" s="42"/>
      <c r="S6" s="42">
        <f>(E6-L6)/L6</f>
        <v>-0.72222222222222221</v>
      </c>
      <c r="T6" s="43"/>
    </row>
    <row r="7" spans="1:20" s="35" customFormat="1" x14ac:dyDescent="0.25">
      <c r="G7" s="24"/>
    </row>
    <row r="8" spans="1:20" x14ac:dyDescent="0.25">
      <c r="A8" s="35" t="s">
        <v>1897</v>
      </c>
      <c r="B8" s="35" t="s">
        <v>1898</v>
      </c>
      <c r="C8" s="35">
        <v>4</v>
      </c>
      <c r="D8" s="35"/>
      <c r="E8" s="35">
        <v>45</v>
      </c>
      <c r="F8" s="35"/>
      <c r="G8" s="24"/>
      <c r="H8" s="35" t="s">
        <v>1897</v>
      </c>
      <c r="I8" s="35" t="s">
        <v>1898</v>
      </c>
      <c r="J8" s="35">
        <v>4</v>
      </c>
      <c r="K8" s="35"/>
      <c r="L8" s="35">
        <v>21</v>
      </c>
      <c r="M8" s="35"/>
      <c r="O8" s="41" t="s">
        <v>1897</v>
      </c>
      <c r="P8" s="41" t="s">
        <v>1898</v>
      </c>
      <c r="Q8" s="42">
        <f>(C8-J8)/J8</f>
        <v>0</v>
      </c>
      <c r="R8" s="42"/>
      <c r="S8" s="42">
        <f>(E8-L8)/L8</f>
        <v>1.1428571428571428</v>
      </c>
      <c r="T8" s="43"/>
    </row>
    <row r="9" spans="1:20" s="35" customFormat="1" x14ac:dyDescent="0.25">
      <c r="A9" s="35" t="s">
        <v>1897</v>
      </c>
      <c r="B9" s="35" t="s">
        <v>1948</v>
      </c>
      <c r="C9" s="35">
        <v>0</v>
      </c>
      <c r="E9" s="35">
        <v>0</v>
      </c>
      <c r="G9" s="24"/>
      <c r="H9" s="35" t="s">
        <v>1897</v>
      </c>
      <c r="I9" s="35" t="s">
        <v>1948</v>
      </c>
      <c r="J9" s="35">
        <v>0</v>
      </c>
      <c r="L9" s="35">
        <v>0</v>
      </c>
      <c r="O9" s="41" t="s">
        <v>1897</v>
      </c>
      <c r="P9" s="41" t="s">
        <v>1948</v>
      </c>
      <c r="Q9" s="42" t="e">
        <f>(C9-J9)/J9</f>
        <v>#DIV/0!</v>
      </c>
      <c r="R9" s="42"/>
      <c r="S9" s="42" t="e">
        <f>(E9-L9)/L9</f>
        <v>#DIV/0!</v>
      </c>
      <c r="T9" s="43"/>
    </row>
    <row r="10" spans="1:20" x14ac:dyDescent="0.25">
      <c r="A10" s="35" t="s">
        <v>1935</v>
      </c>
      <c r="B10" s="35" t="s">
        <v>1936</v>
      </c>
      <c r="C10" s="35">
        <v>0</v>
      </c>
      <c r="D10" s="35"/>
      <c r="E10" s="35">
        <v>0</v>
      </c>
      <c r="F10" s="35"/>
      <c r="G10" s="24"/>
      <c r="H10" s="35" t="s">
        <v>1935</v>
      </c>
      <c r="I10" s="35" t="s">
        <v>1936</v>
      </c>
      <c r="J10" s="35">
        <v>2</v>
      </c>
      <c r="K10" s="35"/>
      <c r="L10" s="35">
        <v>7</v>
      </c>
      <c r="M10" s="35"/>
      <c r="O10" s="41" t="s">
        <v>1935</v>
      </c>
      <c r="P10" s="41" t="s">
        <v>1936</v>
      </c>
      <c r="Q10" s="42">
        <f>(C10-J10)/J10</f>
        <v>-1</v>
      </c>
      <c r="R10" s="42"/>
      <c r="S10" s="42">
        <f>(E10-L10)/L10</f>
        <v>-1</v>
      </c>
      <c r="T10" s="43"/>
    </row>
    <row r="11" spans="1:20" ht="15.75" customHeight="1" x14ac:dyDescent="0.25">
      <c r="A11" s="35" t="s">
        <v>1935</v>
      </c>
      <c r="B11" s="35" t="s">
        <v>1937</v>
      </c>
      <c r="C11" s="35">
        <v>0</v>
      </c>
      <c r="D11" s="35"/>
      <c r="E11" s="35">
        <v>0</v>
      </c>
      <c r="F11" s="35"/>
      <c r="G11" s="24"/>
      <c r="H11" s="35" t="s">
        <v>1935</v>
      </c>
      <c r="I11" s="35" t="s">
        <v>1937</v>
      </c>
      <c r="J11" s="35">
        <v>2</v>
      </c>
      <c r="K11" s="35"/>
      <c r="L11" s="35">
        <v>7</v>
      </c>
      <c r="M11" s="35"/>
      <c r="O11" s="41" t="s">
        <v>1935</v>
      </c>
      <c r="P11" s="41" t="s">
        <v>1937</v>
      </c>
      <c r="Q11" s="42">
        <f>(C11-J11)/J11</f>
        <v>-1</v>
      </c>
      <c r="R11" s="42"/>
      <c r="S11" s="42">
        <f>(E11-L11)/L11</f>
        <v>-1</v>
      </c>
      <c r="T11" s="43"/>
    </row>
    <row r="12" spans="1:20" s="35" customFormat="1" ht="15.75" customHeight="1" x14ac:dyDescent="0.25">
      <c r="G12" s="24"/>
    </row>
    <row r="13" spans="1:20" s="35" customFormat="1" ht="15.75" customHeight="1" x14ac:dyDescent="0.25">
      <c r="A13" s="35" t="s">
        <v>1913</v>
      </c>
      <c r="B13" s="35" t="s">
        <v>1914</v>
      </c>
      <c r="C13" s="35">
        <v>0</v>
      </c>
      <c r="E13" s="35">
        <v>0</v>
      </c>
      <c r="G13" s="24"/>
      <c r="H13" s="35" t="s">
        <v>1913</v>
      </c>
      <c r="I13" s="35" t="s">
        <v>1914</v>
      </c>
      <c r="J13" s="35">
        <v>0</v>
      </c>
      <c r="L13" s="35">
        <v>0</v>
      </c>
      <c r="O13" s="41" t="s">
        <v>1913</v>
      </c>
      <c r="P13" s="41" t="s">
        <v>1914</v>
      </c>
      <c r="Q13" s="42" t="e">
        <f>(C13-J13)/J13</f>
        <v>#DIV/0!</v>
      </c>
      <c r="R13" s="42"/>
      <c r="S13" s="42" t="e">
        <f t="shared" ref="Q13:S16" si="0">(E13-L13)/L13</f>
        <v>#DIV/0!</v>
      </c>
      <c r="T13" s="43"/>
    </row>
    <row r="14" spans="1:20" s="35" customFormat="1" ht="15.75" customHeight="1" x14ac:dyDescent="0.25">
      <c r="A14" s="35" t="s">
        <v>1913</v>
      </c>
      <c r="B14" s="35" t="s">
        <v>1949</v>
      </c>
      <c r="C14" s="35">
        <v>0</v>
      </c>
      <c r="E14" s="35">
        <v>0</v>
      </c>
      <c r="G14" s="24"/>
      <c r="H14" s="35" t="s">
        <v>1913</v>
      </c>
      <c r="I14" s="35" t="s">
        <v>1949</v>
      </c>
      <c r="J14" s="35">
        <v>0</v>
      </c>
      <c r="L14" s="35">
        <v>0</v>
      </c>
      <c r="O14" s="41" t="s">
        <v>1913</v>
      </c>
      <c r="P14" s="41" t="s">
        <v>1949</v>
      </c>
      <c r="Q14" s="42" t="e">
        <f t="shared" si="0"/>
        <v>#DIV/0!</v>
      </c>
      <c r="R14" s="42"/>
      <c r="S14" s="42" t="e">
        <f t="shared" si="0"/>
        <v>#DIV/0!</v>
      </c>
      <c r="T14" s="43"/>
    </row>
    <row r="15" spans="1:20" s="35" customFormat="1" ht="15.75" customHeight="1" x14ac:dyDescent="0.25">
      <c r="A15" s="35" t="s">
        <v>1950</v>
      </c>
      <c r="B15" s="35" t="s">
        <v>1951</v>
      </c>
      <c r="C15" s="35">
        <v>0</v>
      </c>
      <c r="E15" s="35">
        <v>0</v>
      </c>
      <c r="G15" s="24"/>
      <c r="H15" s="35" t="s">
        <v>1950</v>
      </c>
      <c r="I15" s="35" t="s">
        <v>1951</v>
      </c>
      <c r="J15" s="35">
        <v>0</v>
      </c>
      <c r="L15" s="35">
        <v>0</v>
      </c>
      <c r="O15" s="41" t="s">
        <v>1950</v>
      </c>
      <c r="P15" s="41" t="s">
        <v>1951</v>
      </c>
      <c r="Q15" s="42" t="e">
        <f t="shared" si="0"/>
        <v>#DIV/0!</v>
      </c>
      <c r="R15" s="42"/>
      <c r="S15" s="42" t="e">
        <f t="shared" si="0"/>
        <v>#DIV/0!</v>
      </c>
      <c r="T15" s="43"/>
    </row>
    <row r="16" spans="1:20" x14ac:dyDescent="0.25">
      <c r="A16" s="35" t="s">
        <v>1950</v>
      </c>
      <c r="B16" s="35" t="s">
        <v>1952</v>
      </c>
      <c r="C16" s="35">
        <v>0</v>
      </c>
      <c r="D16" s="35"/>
      <c r="E16" s="35">
        <v>0</v>
      </c>
      <c r="F16" s="35"/>
      <c r="G16" s="24"/>
      <c r="H16" s="35" t="s">
        <v>1950</v>
      </c>
      <c r="I16" s="35" t="s">
        <v>1952</v>
      </c>
      <c r="J16" s="35">
        <v>0</v>
      </c>
      <c r="K16" s="35"/>
      <c r="L16" s="35">
        <v>0</v>
      </c>
      <c r="M16" s="35"/>
      <c r="O16" s="41" t="s">
        <v>1950</v>
      </c>
      <c r="P16" s="41" t="s">
        <v>1952</v>
      </c>
      <c r="Q16" s="42" t="e">
        <f>(C16-J16)/J16</f>
        <v>#DIV/0!</v>
      </c>
      <c r="R16" s="42"/>
      <c r="S16" s="42" t="e">
        <f t="shared" si="0"/>
        <v>#DIV/0!</v>
      </c>
      <c r="T16" s="43"/>
    </row>
  </sheetData>
  <mergeCells count="3">
    <mergeCell ref="A1:F1"/>
    <mergeCell ref="H1:M1"/>
    <mergeCell ref="O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CEDA2-FAB5-49BE-81F7-59745FD55A77}">
  <dimension ref="A1:K91"/>
  <sheetViews>
    <sheetView topLeftCell="A64" workbookViewId="0">
      <selection activeCell="H3" sqref="H3:H91"/>
    </sheetView>
  </sheetViews>
  <sheetFormatPr defaultRowHeight="15" x14ac:dyDescent="0.25"/>
  <sheetData>
    <row r="1" spans="1:11" ht="15.75" thickBot="1" x14ac:dyDescent="0.3">
      <c r="A1" s="1" t="s">
        <v>1954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48" t="s">
        <v>1955</v>
      </c>
      <c r="B2" s="48" t="s">
        <v>1956</v>
      </c>
      <c r="C2" s="48" t="s">
        <v>1957</v>
      </c>
      <c r="D2" s="48" t="s">
        <v>1958</v>
      </c>
      <c r="E2" s="48" t="s">
        <v>1959</v>
      </c>
      <c r="F2" s="48" t="s">
        <v>1960</v>
      </c>
      <c r="G2" s="48" t="s">
        <v>1961</v>
      </c>
      <c r="H2" s="48" t="s">
        <v>1962</v>
      </c>
      <c r="I2" s="48" t="s">
        <v>55</v>
      </c>
      <c r="J2" s="48" t="s">
        <v>1963</v>
      </c>
      <c r="K2" s="48" t="s">
        <v>1964</v>
      </c>
    </row>
    <row r="3" spans="1:11" x14ac:dyDescent="0.25">
      <c r="A3" s="47" t="s">
        <v>1991</v>
      </c>
      <c r="B3" s="47" t="s">
        <v>1966</v>
      </c>
      <c r="C3" s="47">
        <v>28214</v>
      </c>
      <c r="D3" s="47" t="s">
        <v>1967</v>
      </c>
      <c r="E3" s="47" t="s">
        <v>1992</v>
      </c>
      <c r="F3" s="47" t="s">
        <v>1102</v>
      </c>
      <c r="G3" s="47">
        <v>302612</v>
      </c>
      <c r="H3" s="47" t="s">
        <v>1968</v>
      </c>
      <c r="I3" s="47" t="s">
        <v>1275</v>
      </c>
      <c r="J3" s="47" t="s">
        <v>1276</v>
      </c>
      <c r="K3" s="47" t="s">
        <v>1102</v>
      </c>
    </row>
    <row r="4" spans="1:11" x14ac:dyDescent="0.25">
      <c r="A4" s="47" t="s">
        <v>1993</v>
      </c>
      <c r="B4" s="47" t="s">
        <v>1966</v>
      </c>
      <c r="C4" s="47">
        <v>28390</v>
      </c>
      <c r="D4" s="47" t="s">
        <v>1967</v>
      </c>
      <c r="E4" s="47" t="s">
        <v>1552</v>
      </c>
      <c r="F4" s="47" t="s">
        <v>1850</v>
      </c>
      <c r="G4" s="47">
        <v>302628</v>
      </c>
      <c r="H4" s="47" t="s">
        <v>1968</v>
      </c>
      <c r="I4" s="47" t="s">
        <v>1275</v>
      </c>
      <c r="J4" s="47" t="s">
        <v>1276</v>
      </c>
      <c r="K4" s="47" t="s">
        <v>1850</v>
      </c>
    </row>
    <row r="5" spans="1:11" x14ac:dyDescent="0.25">
      <c r="A5" s="47" t="s">
        <v>1994</v>
      </c>
      <c r="B5" s="47" t="s">
        <v>1966</v>
      </c>
      <c r="C5" s="47">
        <v>28390</v>
      </c>
      <c r="D5" s="47" t="s">
        <v>1967</v>
      </c>
      <c r="E5" s="47" t="s">
        <v>1552</v>
      </c>
      <c r="F5" s="47" t="s">
        <v>1850</v>
      </c>
      <c r="G5" s="47">
        <v>302628</v>
      </c>
      <c r="H5" s="47" t="s">
        <v>1968</v>
      </c>
      <c r="I5" s="47" t="s">
        <v>1275</v>
      </c>
      <c r="J5" s="47" t="s">
        <v>1276</v>
      </c>
      <c r="K5" s="47" t="s">
        <v>1850</v>
      </c>
    </row>
    <row r="6" spans="1:11" x14ac:dyDescent="0.25">
      <c r="A6" s="47" t="s">
        <v>1995</v>
      </c>
      <c r="B6" s="47" t="s">
        <v>1966</v>
      </c>
      <c r="C6" s="47">
        <v>28306</v>
      </c>
      <c r="D6" s="47" t="s">
        <v>1967</v>
      </c>
      <c r="E6" s="47" t="s">
        <v>1309</v>
      </c>
      <c r="F6" s="47" t="s">
        <v>1451</v>
      </c>
      <c r="G6" s="47">
        <v>302621</v>
      </c>
      <c r="H6" s="47" t="s">
        <v>1968</v>
      </c>
      <c r="I6" s="47" t="s">
        <v>1275</v>
      </c>
      <c r="J6" s="47" t="s">
        <v>1276</v>
      </c>
      <c r="K6" s="47" t="s">
        <v>1451</v>
      </c>
    </row>
    <row r="7" spans="1:11" x14ac:dyDescent="0.25">
      <c r="A7" s="47" t="s">
        <v>1996</v>
      </c>
      <c r="B7" s="47" t="s">
        <v>1966</v>
      </c>
      <c r="C7" s="47">
        <v>28306</v>
      </c>
      <c r="D7" s="47" t="s">
        <v>1967</v>
      </c>
      <c r="E7" s="47" t="s">
        <v>1309</v>
      </c>
      <c r="F7" s="47" t="s">
        <v>1451</v>
      </c>
      <c r="G7" s="47">
        <v>302621</v>
      </c>
      <c r="H7" s="47" t="s">
        <v>1968</v>
      </c>
      <c r="I7" s="47" t="s">
        <v>1275</v>
      </c>
      <c r="J7" s="47" t="s">
        <v>1276</v>
      </c>
      <c r="K7" s="47" t="s">
        <v>1451</v>
      </c>
    </row>
    <row r="8" spans="1:11" x14ac:dyDescent="0.25">
      <c r="A8" s="47" t="s">
        <v>1997</v>
      </c>
      <c r="B8" s="47" t="s">
        <v>1966</v>
      </c>
      <c r="C8" s="47">
        <v>28390</v>
      </c>
      <c r="D8" s="47" t="s">
        <v>1967</v>
      </c>
      <c r="E8" s="47" t="s">
        <v>1552</v>
      </c>
      <c r="F8" s="47" t="s">
        <v>1850</v>
      </c>
      <c r="G8" s="47">
        <v>302628</v>
      </c>
      <c r="H8" s="47" t="s">
        <v>1968</v>
      </c>
      <c r="I8" s="47" t="s">
        <v>1275</v>
      </c>
      <c r="J8" s="47" t="s">
        <v>1276</v>
      </c>
      <c r="K8" s="47" t="s">
        <v>1850</v>
      </c>
    </row>
    <row r="9" spans="1:11" x14ac:dyDescent="0.25">
      <c r="A9" s="47" t="s">
        <v>1998</v>
      </c>
      <c r="B9" s="47" t="s">
        <v>1966</v>
      </c>
      <c r="C9" s="47">
        <v>28277</v>
      </c>
      <c r="D9" s="47" t="s">
        <v>1967</v>
      </c>
      <c r="E9" s="47" t="s">
        <v>935</v>
      </c>
      <c r="F9" s="47" t="s">
        <v>1098</v>
      </c>
      <c r="G9" s="47">
        <v>302609</v>
      </c>
      <c r="H9" s="47" t="s">
        <v>1968</v>
      </c>
      <c r="I9" s="47" t="s">
        <v>1136</v>
      </c>
      <c r="J9" s="47" t="s">
        <v>1137</v>
      </c>
      <c r="K9" s="47" t="s">
        <v>1098</v>
      </c>
    </row>
    <row r="10" spans="1:11" x14ac:dyDescent="0.25">
      <c r="A10" s="47" t="s">
        <v>1999</v>
      </c>
      <c r="B10" s="47" t="s">
        <v>1966</v>
      </c>
      <c r="C10" s="47">
        <v>28254</v>
      </c>
      <c r="D10" s="47" t="s">
        <v>1967</v>
      </c>
      <c r="E10" s="47" t="s">
        <v>935</v>
      </c>
      <c r="F10" s="47" t="s">
        <v>1098</v>
      </c>
      <c r="G10" s="47">
        <v>302609</v>
      </c>
      <c r="H10" s="47" t="s">
        <v>1968</v>
      </c>
      <c r="I10" s="47" t="s">
        <v>1136</v>
      </c>
      <c r="J10" s="47" t="s">
        <v>1137</v>
      </c>
      <c r="K10" s="47" t="s">
        <v>1098</v>
      </c>
    </row>
    <row r="11" spans="1:11" x14ac:dyDescent="0.25">
      <c r="A11" s="47" t="s">
        <v>2000</v>
      </c>
      <c r="B11" s="47" t="s">
        <v>1966</v>
      </c>
      <c r="C11" s="47">
        <v>28254</v>
      </c>
      <c r="D11" s="47" t="s">
        <v>1967</v>
      </c>
      <c r="E11" s="47" t="s">
        <v>935</v>
      </c>
      <c r="F11" s="47" t="s">
        <v>1098</v>
      </c>
      <c r="G11" s="47">
        <v>302609</v>
      </c>
      <c r="H11" s="47" t="s">
        <v>1968</v>
      </c>
      <c r="I11" s="47" t="s">
        <v>1136</v>
      </c>
      <c r="J11" s="47" t="s">
        <v>1137</v>
      </c>
      <c r="K11" s="47" t="s">
        <v>1098</v>
      </c>
    </row>
    <row r="12" spans="1:11" x14ac:dyDescent="0.25">
      <c r="A12" s="47" t="s">
        <v>2001</v>
      </c>
      <c r="B12" s="47" t="s">
        <v>1966</v>
      </c>
      <c r="C12" s="47">
        <v>28390</v>
      </c>
      <c r="D12" s="47" t="s">
        <v>1967</v>
      </c>
      <c r="E12" s="47" t="s">
        <v>1552</v>
      </c>
      <c r="F12" s="47" t="s">
        <v>1850</v>
      </c>
      <c r="G12" s="47">
        <v>302628</v>
      </c>
      <c r="H12" s="47" t="s">
        <v>1968</v>
      </c>
      <c r="I12" s="47" t="s">
        <v>1275</v>
      </c>
      <c r="J12" s="47" t="s">
        <v>1276</v>
      </c>
      <c r="K12" s="47" t="s">
        <v>1850</v>
      </c>
    </row>
    <row r="13" spans="1:11" x14ac:dyDescent="0.25">
      <c r="A13" s="47" t="s">
        <v>2002</v>
      </c>
      <c r="B13" s="47" t="s">
        <v>1966</v>
      </c>
      <c r="C13" s="47">
        <v>28254</v>
      </c>
      <c r="D13" s="47" t="s">
        <v>1967</v>
      </c>
      <c r="E13" s="47" t="s">
        <v>935</v>
      </c>
      <c r="F13" s="47" t="s">
        <v>1098</v>
      </c>
      <c r="G13" s="47">
        <v>303901</v>
      </c>
      <c r="H13" s="47" t="s">
        <v>1968</v>
      </c>
      <c r="I13" s="47" t="s">
        <v>1132</v>
      </c>
      <c r="J13" s="47" t="s">
        <v>1133</v>
      </c>
      <c r="K13" s="47" t="s">
        <v>1098</v>
      </c>
    </row>
    <row r="14" spans="1:11" x14ac:dyDescent="0.25">
      <c r="A14" s="47" t="s">
        <v>2003</v>
      </c>
      <c r="B14" s="47" t="s">
        <v>1966</v>
      </c>
      <c r="C14" s="47">
        <v>28306</v>
      </c>
      <c r="D14" s="47" t="s">
        <v>1967</v>
      </c>
      <c r="E14" s="47" t="s">
        <v>1309</v>
      </c>
      <c r="F14" s="47" t="s">
        <v>1451</v>
      </c>
      <c r="G14" s="47">
        <v>302621</v>
      </c>
      <c r="H14" s="47" t="s">
        <v>1968</v>
      </c>
      <c r="I14" s="47" t="s">
        <v>1275</v>
      </c>
      <c r="J14" s="47" t="s">
        <v>1276</v>
      </c>
      <c r="K14" s="47" t="s">
        <v>1451</v>
      </c>
    </row>
    <row r="15" spans="1:11" x14ac:dyDescent="0.25">
      <c r="A15" s="47" t="s">
        <v>2004</v>
      </c>
      <c r="B15" s="47" t="s">
        <v>1966</v>
      </c>
      <c r="C15" s="47">
        <v>28254</v>
      </c>
      <c r="D15" s="47" t="s">
        <v>1967</v>
      </c>
      <c r="E15" s="47" t="s">
        <v>935</v>
      </c>
      <c r="F15" s="47" t="s">
        <v>1098</v>
      </c>
      <c r="G15" s="47">
        <v>302609</v>
      </c>
      <c r="H15" s="47" t="s">
        <v>1968</v>
      </c>
      <c r="I15" s="47" t="s">
        <v>1136</v>
      </c>
      <c r="J15" s="47" t="s">
        <v>1137</v>
      </c>
      <c r="K15" s="47" t="s">
        <v>1098</v>
      </c>
    </row>
    <row r="16" spans="1:11" x14ac:dyDescent="0.25">
      <c r="A16" s="47" t="s">
        <v>2005</v>
      </c>
      <c r="B16" s="47" t="s">
        <v>1966</v>
      </c>
      <c r="C16" s="47">
        <v>28306</v>
      </c>
      <c r="D16" s="47" t="s">
        <v>1967</v>
      </c>
      <c r="E16" s="47" t="s">
        <v>1309</v>
      </c>
      <c r="F16" s="47" t="s">
        <v>1451</v>
      </c>
      <c r="G16" s="47">
        <v>302621</v>
      </c>
      <c r="H16" s="47" t="s">
        <v>1968</v>
      </c>
      <c r="I16" s="47" t="s">
        <v>1275</v>
      </c>
      <c r="J16" s="47" t="s">
        <v>1276</v>
      </c>
      <c r="K16" s="47" t="s">
        <v>1451</v>
      </c>
    </row>
    <row r="17" spans="1:11" x14ac:dyDescent="0.25">
      <c r="A17" s="47" t="s">
        <v>2006</v>
      </c>
      <c r="B17" s="47" t="s">
        <v>1966</v>
      </c>
      <c r="C17" s="47">
        <v>28254</v>
      </c>
      <c r="D17" s="47" t="s">
        <v>1967</v>
      </c>
      <c r="E17" s="47" t="s">
        <v>935</v>
      </c>
      <c r="F17" s="47" t="s">
        <v>1098</v>
      </c>
      <c r="G17" s="47">
        <v>302609</v>
      </c>
      <c r="H17" s="47" t="s">
        <v>1968</v>
      </c>
      <c r="I17" s="47" t="s">
        <v>1136</v>
      </c>
      <c r="J17" s="47" t="s">
        <v>1137</v>
      </c>
      <c r="K17" s="47" t="s">
        <v>1098</v>
      </c>
    </row>
    <row r="18" spans="1:11" x14ac:dyDescent="0.25">
      <c r="A18" s="47" t="s">
        <v>2007</v>
      </c>
      <c r="B18" s="47" t="s">
        <v>1966</v>
      </c>
      <c r="C18" s="47">
        <v>28368</v>
      </c>
      <c r="D18" s="47" t="s">
        <v>1967</v>
      </c>
      <c r="E18" s="47" t="s">
        <v>1476</v>
      </c>
      <c r="F18" s="47" t="s">
        <v>1422</v>
      </c>
      <c r="G18" s="47">
        <v>303953</v>
      </c>
      <c r="H18" s="47" t="s">
        <v>1968</v>
      </c>
      <c r="I18" s="47" t="s">
        <v>989</v>
      </c>
      <c r="J18" s="47" t="s">
        <v>990</v>
      </c>
      <c r="K18" s="47" t="s">
        <v>1422</v>
      </c>
    </row>
    <row r="19" spans="1:11" x14ac:dyDescent="0.25">
      <c r="A19" s="47" t="s">
        <v>2008</v>
      </c>
      <c r="B19" s="47" t="s">
        <v>1966</v>
      </c>
      <c r="C19" s="47">
        <v>28306</v>
      </c>
      <c r="D19" s="47" t="s">
        <v>1967</v>
      </c>
      <c r="E19" s="47" t="s">
        <v>1309</v>
      </c>
      <c r="F19" s="47" t="s">
        <v>1451</v>
      </c>
      <c r="G19" s="47">
        <v>302621</v>
      </c>
      <c r="H19" s="47" t="s">
        <v>1968</v>
      </c>
      <c r="I19" s="47" t="s">
        <v>1275</v>
      </c>
      <c r="J19" s="47" t="s">
        <v>1276</v>
      </c>
      <c r="K19" s="47" t="s">
        <v>1451</v>
      </c>
    </row>
    <row r="20" spans="1:11" x14ac:dyDescent="0.25">
      <c r="A20" s="47" t="s">
        <v>2009</v>
      </c>
      <c r="B20" s="47" t="s">
        <v>1966</v>
      </c>
      <c r="C20" s="47">
        <v>28214</v>
      </c>
      <c r="D20" s="47" t="s">
        <v>1967</v>
      </c>
      <c r="E20" s="47" t="s">
        <v>1992</v>
      </c>
      <c r="F20" s="47" t="s">
        <v>1102</v>
      </c>
      <c r="G20" s="47">
        <v>302612</v>
      </c>
      <c r="H20" s="47" t="s">
        <v>1968</v>
      </c>
      <c r="I20" s="47" t="s">
        <v>1275</v>
      </c>
      <c r="J20" s="47" t="s">
        <v>1276</v>
      </c>
      <c r="K20" s="47" t="s">
        <v>1102</v>
      </c>
    </row>
    <row r="21" spans="1:11" x14ac:dyDescent="0.25">
      <c r="A21" s="47" t="s">
        <v>2012</v>
      </c>
      <c r="B21" s="47" t="s">
        <v>1979</v>
      </c>
      <c r="C21" s="47">
        <v>28412</v>
      </c>
      <c r="D21" s="47" t="s">
        <v>2013</v>
      </c>
      <c r="E21" s="47" t="s">
        <v>1685</v>
      </c>
      <c r="F21" s="47" t="s">
        <v>1721</v>
      </c>
      <c r="G21" s="47">
        <v>277392</v>
      </c>
      <c r="H21" s="47" t="s">
        <v>1968</v>
      </c>
      <c r="I21" s="47" t="s">
        <v>1380</v>
      </c>
      <c r="J21" s="47" t="s">
        <v>1381</v>
      </c>
      <c r="K21" s="47" t="s">
        <v>1721</v>
      </c>
    </row>
    <row r="22" spans="1:11" x14ac:dyDescent="0.25">
      <c r="A22" s="47" t="s">
        <v>2014</v>
      </c>
      <c r="B22" s="47" t="s">
        <v>1979</v>
      </c>
      <c r="C22" s="47">
        <v>28272</v>
      </c>
      <c r="D22" s="47" t="s">
        <v>1967</v>
      </c>
      <c r="E22" s="47" t="s">
        <v>1073</v>
      </c>
      <c r="F22" s="47" t="s">
        <v>1279</v>
      </c>
      <c r="G22" s="47">
        <v>303910</v>
      </c>
      <c r="H22" s="47" t="s">
        <v>1968</v>
      </c>
      <c r="I22" s="47" t="s">
        <v>1294</v>
      </c>
      <c r="J22" s="47" t="s">
        <v>1295</v>
      </c>
      <c r="K22" s="47" t="s">
        <v>1279</v>
      </c>
    </row>
    <row r="23" spans="1:11" x14ac:dyDescent="0.25">
      <c r="A23" s="47" t="s">
        <v>2015</v>
      </c>
      <c r="B23" s="47" t="s">
        <v>1966</v>
      </c>
      <c r="C23" s="47">
        <v>28254</v>
      </c>
      <c r="D23" s="47" t="s">
        <v>1967</v>
      </c>
      <c r="E23" s="47" t="s">
        <v>935</v>
      </c>
      <c r="F23" s="47" t="s">
        <v>1073</v>
      </c>
      <c r="G23" s="47">
        <v>304870</v>
      </c>
      <c r="H23" s="47" t="s">
        <v>1968</v>
      </c>
      <c r="I23" s="47" t="s">
        <v>954</v>
      </c>
      <c r="J23" s="47" t="s">
        <v>955</v>
      </c>
      <c r="K23" s="47" t="s">
        <v>1073</v>
      </c>
    </row>
    <row r="24" spans="1:11" x14ac:dyDescent="0.25">
      <c r="A24" s="47" t="s">
        <v>2016</v>
      </c>
      <c r="B24" s="47" t="s">
        <v>1979</v>
      </c>
      <c r="C24" s="47">
        <v>28254</v>
      </c>
      <c r="D24" s="47" t="s">
        <v>1967</v>
      </c>
      <c r="E24" s="47" t="s">
        <v>935</v>
      </c>
      <c r="F24" s="47" t="s">
        <v>1073</v>
      </c>
      <c r="G24" s="47">
        <v>304870</v>
      </c>
      <c r="H24" s="47" t="s">
        <v>1968</v>
      </c>
      <c r="I24" s="47" t="s">
        <v>954</v>
      </c>
      <c r="J24" s="47" t="s">
        <v>955</v>
      </c>
      <c r="K24" s="47" t="s">
        <v>1073</v>
      </c>
    </row>
    <row r="25" spans="1:11" x14ac:dyDescent="0.25">
      <c r="A25" s="47" t="s">
        <v>2017</v>
      </c>
      <c r="B25" s="47" t="s">
        <v>1979</v>
      </c>
      <c r="C25" s="47">
        <v>28254</v>
      </c>
      <c r="D25" s="47" t="s">
        <v>1967</v>
      </c>
      <c r="E25" s="47" t="s">
        <v>935</v>
      </c>
      <c r="F25" s="47" t="s">
        <v>1073</v>
      </c>
      <c r="G25" s="47">
        <v>304870</v>
      </c>
      <c r="H25" s="47" t="s">
        <v>1968</v>
      </c>
      <c r="I25" s="47" t="s">
        <v>954</v>
      </c>
      <c r="J25" s="47" t="s">
        <v>955</v>
      </c>
      <c r="K25" s="47" t="s">
        <v>1073</v>
      </c>
    </row>
    <row r="26" spans="1:11" x14ac:dyDescent="0.25">
      <c r="A26" s="47" t="s">
        <v>2018</v>
      </c>
      <c r="B26" s="47" t="s">
        <v>1966</v>
      </c>
      <c r="C26" s="47">
        <v>28272</v>
      </c>
      <c r="D26" s="47" t="s">
        <v>1967</v>
      </c>
      <c r="E26" s="47" t="s">
        <v>1073</v>
      </c>
      <c r="F26" s="47" t="s">
        <v>1102</v>
      </c>
      <c r="G26" s="47">
        <v>303906</v>
      </c>
      <c r="H26" s="47" t="s">
        <v>1968</v>
      </c>
      <c r="I26" s="47" t="s">
        <v>989</v>
      </c>
      <c r="J26" s="47" t="s">
        <v>990</v>
      </c>
      <c r="K26" s="47" t="s">
        <v>1102</v>
      </c>
    </row>
    <row r="27" spans="1:11" x14ac:dyDescent="0.25">
      <c r="A27" s="47" t="s">
        <v>2019</v>
      </c>
      <c r="B27" s="47" t="s">
        <v>1966</v>
      </c>
      <c r="C27" s="47">
        <v>28254</v>
      </c>
      <c r="D27" s="47" t="s">
        <v>1967</v>
      </c>
      <c r="E27" s="47" t="s">
        <v>935</v>
      </c>
      <c r="F27" s="47" t="s">
        <v>1098</v>
      </c>
      <c r="G27" s="47">
        <v>302609</v>
      </c>
      <c r="H27" s="47" t="s">
        <v>1968</v>
      </c>
      <c r="I27" s="47" t="s">
        <v>1136</v>
      </c>
      <c r="J27" s="47" t="s">
        <v>1137</v>
      </c>
      <c r="K27" s="47" t="s">
        <v>1098</v>
      </c>
    </row>
    <row r="28" spans="1:11" x14ac:dyDescent="0.25">
      <c r="A28" s="47" t="s">
        <v>2020</v>
      </c>
      <c r="B28" s="47" t="s">
        <v>1979</v>
      </c>
      <c r="C28" s="47">
        <v>28377</v>
      </c>
      <c r="D28" s="47" t="s">
        <v>2013</v>
      </c>
      <c r="E28" s="47" t="s">
        <v>1201</v>
      </c>
      <c r="F28" s="47" t="s">
        <v>1372</v>
      </c>
      <c r="G28" s="47">
        <v>277387</v>
      </c>
      <c r="H28" s="47" t="s">
        <v>1968</v>
      </c>
      <c r="I28" s="47" t="s">
        <v>1380</v>
      </c>
      <c r="J28" s="47" t="s">
        <v>1381</v>
      </c>
      <c r="K28" s="47" t="s">
        <v>1372</v>
      </c>
    </row>
    <row r="29" spans="1:11" x14ac:dyDescent="0.25">
      <c r="A29" s="47" t="s">
        <v>2021</v>
      </c>
      <c r="B29" s="47" t="s">
        <v>1979</v>
      </c>
      <c r="C29" s="47">
        <v>28306</v>
      </c>
      <c r="D29" s="47" t="s">
        <v>1967</v>
      </c>
      <c r="E29" s="47" t="s">
        <v>1309</v>
      </c>
      <c r="F29" s="47" t="s">
        <v>1451</v>
      </c>
      <c r="G29" s="47">
        <v>302621</v>
      </c>
      <c r="H29" s="47" t="s">
        <v>1968</v>
      </c>
      <c r="I29" s="47" t="s">
        <v>1275</v>
      </c>
      <c r="J29" s="47" t="s">
        <v>1276</v>
      </c>
      <c r="K29" s="47" t="s">
        <v>1451</v>
      </c>
    </row>
    <row r="30" spans="1:11" x14ac:dyDescent="0.25">
      <c r="A30" s="47" t="s">
        <v>2022</v>
      </c>
      <c r="B30" s="47" t="s">
        <v>1979</v>
      </c>
      <c r="C30" s="47">
        <v>28306</v>
      </c>
      <c r="D30" s="47" t="s">
        <v>1967</v>
      </c>
      <c r="E30" s="47" t="s">
        <v>1309</v>
      </c>
      <c r="F30" s="47" t="s">
        <v>1451</v>
      </c>
      <c r="G30" s="47">
        <v>302621</v>
      </c>
      <c r="H30" s="47" t="s">
        <v>1968</v>
      </c>
      <c r="I30" s="47" t="s">
        <v>1275</v>
      </c>
      <c r="J30" s="47" t="s">
        <v>1276</v>
      </c>
      <c r="K30" s="47" t="s">
        <v>1451</v>
      </c>
    </row>
    <row r="31" spans="1:11" x14ac:dyDescent="0.25">
      <c r="A31" s="47" t="s">
        <v>2023</v>
      </c>
      <c r="B31" s="47" t="s">
        <v>1979</v>
      </c>
      <c r="C31" s="47">
        <v>28390</v>
      </c>
      <c r="D31" s="47" t="s">
        <v>1967</v>
      </c>
      <c r="E31" s="47" t="s">
        <v>1552</v>
      </c>
      <c r="F31" s="47" t="s">
        <v>1850</v>
      </c>
      <c r="G31" s="47">
        <v>302628</v>
      </c>
      <c r="H31" s="47" t="s">
        <v>1968</v>
      </c>
      <c r="I31" s="47" t="s">
        <v>1275</v>
      </c>
      <c r="J31" s="47" t="s">
        <v>1276</v>
      </c>
      <c r="K31" s="47" t="s">
        <v>1850</v>
      </c>
    </row>
    <row r="32" spans="1:11" x14ac:dyDescent="0.25">
      <c r="A32" s="47" t="s">
        <v>2024</v>
      </c>
      <c r="B32" s="47" t="s">
        <v>1979</v>
      </c>
      <c r="C32" s="47">
        <v>28214</v>
      </c>
      <c r="D32" s="47" t="s">
        <v>1967</v>
      </c>
      <c r="E32" s="47" t="s">
        <v>1992</v>
      </c>
      <c r="F32" s="47" t="s">
        <v>1102</v>
      </c>
      <c r="G32" s="47">
        <v>302612</v>
      </c>
      <c r="H32" s="47" t="s">
        <v>1968</v>
      </c>
      <c r="I32" s="47" t="s">
        <v>1275</v>
      </c>
      <c r="J32" s="47" t="s">
        <v>1276</v>
      </c>
      <c r="K32" s="47" t="s">
        <v>1102</v>
      </c>
    </row>
    <row r="33" spans="1:11" x14ac:dyDescent="0.25">
      <c r="A33" s="47" t="s">
        <v>2025</v>
      </c>
      <c r="B33" s="47" t="s">
        <v>1979</v>
      </c>
      <c r="C33" s="47">
        <v>28368</v>
      </c>
      <c r="D33" s="47" t="s">
        <v>1967</v>
      </c>
      <c r="E33" s="47" t="s">
        <v>1476</v>
      </c>
      <c r="F33" s="47" t="s">
        <v>1422</v>
      </c>
      <c r="G33" s="47">
        <v>303953</v>
      </c>
      <c r="H33" s="47" t="s">
        <v>1968</v>
      </c>
      <c r="I33" s="47" t="s">
        <v>989</v>
      </c>
      <c r="J33" s="47" t="s">
        <v>990</v>
      </c>
      <c r="K33" s="47" t="s">
        <v>1422</v>
      </c>
    </row>
    <row r="34" spans="1:11" x14ac:dyDescent="0.25">
      <c r="A34" s="47" t="s">
        <v>2026</v>
      </c>
      <c r="B34" s="47" t="s">
        <v>1979</v>
      </c>
      <c r="C34" s="47">
        <v>28390</v>
      </c>
      <c r="D34" s="47" t="s">
        <v>1967</v>
      </c>
      <c r="E34" s="47" t="s">
        <v>1552</v>
      </c>
      <c r="F34" s="47" t="s">
        <v>1850</v>
      </c>
      <c r="G34" s="47">
        <v>302628</v>
      </c>
      <c r="H34" s="47" t="s">
        <v>1968</v>
      </c>
      <c r="I34" s="47" t="s">
        <v>1275</v>
      </c>
      <c r="J34" s="47" t="s">
        <v>1276</v>
      </c>
      <c r="K34" s="47" t="s">
        <v>1850</v>
      </c>
    </row>
    <row r="35" spans="1:11" x14ac:dyDescent="0.25">
      <c r="A35" s="47" t="s">
        <v>2027</v>
      </c>
      <c r="B35" s="47" t="s">
        <v>1983</v>
      </c>
      <c r="C35" s="47">
        <v>28390</v>
      </c>
      <c r="D35" s="47" t="s">
        <v>1967</v>
      </c>
      <c r="E35" s="47" t="s">
        <v>1552</v>
      </c>
      <c r="F35" s="47" t="s">
        <v>1622</v>
      </c>
      <c r="G35" s="47">
        <v>340205</v>
      </c>
      <c r="H35" s="47" t="s">
        <v>1968</v>
      </c>
      <c r="I35" s="47" t="s">
        <v>1633</v>
      </c>
      <c r="J35" s="47" t="s">
        <v>1634</v>
      </c>
      <c r="K35" s="47" t="s">
        <v>1622</v>
      </c>
    </row>
    <row r="36" spans="1:11" x14ac:dyDescent="0.25">
      <c r="A36" s="47" t="s">
        <v>2028</v>
      </c>
      <c r="B36" s="47" t="s">
        <v>1983</v>
      </c>
      <c r="C36" s="47">
        <v>28390</v>
      </c>
      <c r="D36" s="47" t="s">
        <v>1967</v>
      </c>
      <c r="E36" s="47" t="s">
        <v>1552</v>
      </c>
      <c r="F36" s="47" t="s">
        <v>1545</v>
      </c>
      <c r="G36" s="47">
        <v>304601</v>
      </c>
      <c r="H36" s="47" t="s">
        <v>1968</v>
      </c>
      <c r="I36" s="47" t="s">
        <v>1045</v>
      </c>
      <c r="J36" s="47" t="s">
        <v>1046</v>
      </c>
      <c r="K36" s="47" t="s">
        <v>1545</v>
      </c>
    </row>
    <row r="37" spans="1:11" x14ac:dyDescent="0.25">
      <c r="A37" s="47" t="s">
        <v>2029</v>
      </c>
      <c r="B37" s="47" t="s">
        <v>1979</v>
      </c>
      <c r="C37" s="47">
        <v>28398</v>
      </c>
      <c r="D37" s="47" t="s">
        <v>1967</v>
      </c>
      <c r="E37" s="47" t="s">
        <v>1685</v>
      </c>
      <c r="F37" s="47" t="s">
        <v>1721</v>
      </c>
      <c r="G37" s="47">
        <v>303957</v>
      </c>
      <c r="H37" s="47" t="s">
        <v>1968</v>
      </c>
      <c r="I37" s="47" t="s">
        <v>1772</v>
      </c>
      <c r="J37" s="47" t="s">
        <v>1773</v>
      </c>
      <c r="K37" s="47" t="s">
        <v>1721</v>
      </c>
    </row>
    <row r="38" spans="1:11" x14ac:dyDescent="0.25">
      <c r="A38" s="47" t="s">
        <v>2030</v>
      </c>
      <c r="B38" s="47" t="s">
        <v>1979</v>
      </c>
      <c r="C38" s="47">
        <v>28306</v>
      </c>
      <c r="D38" s="47" t="s">
        <v>1967</v>
      </c>
      <c r="E38" s="47" t="s">
        <v>1309</v>
      </c>
      <c r="F38" s="47" t="s">
        <v>1451</v>
      </c>
      <c r="G38" s="47">
        <v>302621</v>
      </c>
      <c r="H38" s="47" t="s">
        <v>1968</v>
      </c>
      <c r="I38" s="47" t="s">
        <v>1275</v>
      </c>
      <c r="J38" s="47" t="s">
        <v>1276</v>
      </c>
      <c r="K38" s="47" t="s">
        <v>1451</v>
      </c>
    </row>
    <row r="39" spans="1:11" x14ac:dyDescent="0.25">
      <c r="A39" s="47" t="s">
        <v>2031</v>
      </c>
      <c r="B39" s="47" t="s">
        <v>1979</v>
      </c>
      <c r="C39" s="47">
        <v>28214</v>
      </c>
      <c r="D39" s="47" t="s">
        <v>1967</v>
      </c>
      <c r="E39" s="47" t="s">
        <v>1992</v>
      </c>
      <c r="F39" s="47" t="s">
        <v>1102</v>
      </c>
      <c r="G39" s="47">
        <v>302612</v>
      </c>
      <c r="H39" s="47" t="s">
        <v>1968</v>
      </c>
      <c r="I39" s="47" t="s">
        <v>1275</v>
      </c>
      <c r="J39" s="47" t="s">
        <v>1276</v>
      </c>
      <c r="K39" s="47" t="s">
        <v>1102</v>
      </c>
    </row>
    <row r="40" spans="1:11" x14ac:dyDescent="0.25">
      <c r="A40" s="47" t="s">
        <v>2032</v>
      </c>
      <c r="B40" s="47" t="s">
        <v>1983</v>
      </c>
      <c r="C40" s="47">
        <v>28254</v>
      </c>
      <c r="D40" s="47" t="s">
        <v>1967</v>
      </c>
      <c r="E40" s="47" t="s">
        <v>935</v>
      </c>
      <c r="F40" s="47" t="s">
        <v>943</v>
      </c>
      <c r="G40" s="47">
        <v>304597</v>
      </c>
      <c r="H40" s="47" t="s">
        <v>1968</v>
      </c>
      <c r="I40" s="47" t="s">
        <v>1045</v>
      </c>
      <c r="J40" s="47" t="s">
        <v>1046</v>
      </c>
      <c r="K40" s="47" t="s">
        <v>943</v>
      </c>
    </row>
    <row r="41" spans="1:11" x14ac:dyDescent="0.25">
      <c r="A41" s="47" t="s">
        <v>2033</v>
      </c>
      <c r="B41" s="47" t="s">
        <v>1979</v>
      </c>
      <c r="C41" s="47">
        <v>28412</v>
      </c>
      <c r="D41" s="47" t="s">
        <v>2013</v>
      </c>
      <c r="E41" s="47" t="s">
        <v>1685</v>
      </c>
      <c r="F41" s="47" t="s">
        <v>1721</v>
      </c>
      <c r="G41" s="47">
        <v>277392</v>
      </c>
      <c r="H41" s="47" t="s">
        <v>1968</v>
      </c>
      <c r="I41" s="47" t="s">
        <v>1380</v>
      </c>
      <c r="J41" s="47" t="s">
        <v>1381</v>
      </c>
      <c r="K41" s="47" t="s">
        <v>1721</v>
      </c>
    </row>
    <row r="42" spans="1:11" x14ac:dyDescent="0.25">
      <c r="A42" s="47" t="s">
        <v>2034</v>
      </c>
      <c r="B42" s="47" t="s">
        <v>1979</v>
      </c>
      <c r="C42" s="47">
        <v>28390</v>
      </c>
      <c r="D42" s="47" t="s">
        <v>1967</v>
      </c>
      <c r="E42" s="47" t="s">
        <v>1552</v>
      </c>
      <c r="F42" s="47" t="s">
        <v>1850</v>
      </c>
      <c r="G42" s="47">
        <v>302628</v>
      </c>
      <c r="H42" s="47" t="s">
        <v>1968</v>
      </c>
      <c r="I42" s="47" t="s">
        <v>1275</v>
      </c>
      <c r="J42" s="47" t="s">
        <v>1276</v>
      </c>
      <c r="K42" s="47" t="s">
        <v>1850</v>
      </c>
    </row>
    <row r="43" spans="1:11" x14ac:dyDescent="0.25">
      <c r="A43" s="47" t="s">
        <v>2035</v>
      </c>
      <c r="B43" s="47" t="s">
        <v>1979</v>
      </c>
      <c r="C43" s="47">
        <v>28254</v>
      </c>
      <c r="D43" s="47" t="s">
        <v>1967</v>
      </c>
      <c r="E43" s="47" t="s">
        <v>935</v>
      </c>
      <c r="F43" s="47" t="s">
        <v>1098</v>
      </c>
      <c r="G43" s="47">
        <v>302609</v>
      </c>
      <c r="H43" s="47" t="s">
        <v>1968</v>
      </c>
      <c r="I43" s="47" t="s">
        <v>1136</v>
      </c>
      <c r="J43" s="47" t="s">
        <v>1137</v>
      </c>
      <c r="K43" s="47" t="s">
        <v>1098</v>
      </c>
    </row>
    <row r="44" spans="1:11" x14ac:dyDescent="0.25">
      <c r="A44" s="47" t="s">
        <v>2036</v>
      </c>
      <c r="B44" s="47" t="s">
        <v>1979</v>
      </c>
      <c r="C44" s="47">
        <v>28398</v>
      </c>
      <c r="D44" s="47" t="s">
        <v>1967</v>
      </c>
      <c r="E44" s="47" t="s">
        <v>1685</v>
      </c>
      <c r="F44" s="47" t="s">
        <v>1758</v>
      </c>
      <c r="G44" s="47">
        <v>303960</v>
      </c>
      <c r="H44" s="47" t="s">
        <v>1968</v>
      </c>
      <c r="I44" s="47" t="s">
        <v>968</v>
      </c>
      <c r="J44" s="47" t="s">
        <v>969</v>
      </c>
      <c r="K44" s="47" t="s">
        <v>1758</v>
      </c>
    </row>
    <row r="45" spans="1:11" x14ac:dyDescent="0.25">
      <c r="A45" s="47" t="s">
        <v>2037</v>
      </c>
      <c r="B45" s="47" t="s">
        <v>1979</v>
      </c>
      <c r="C45" s="47">
        <v>28254</v>
      </c>
      <c r="D45" s="47" t="s">
        <v>1967</v>
      </c>
      <c r="E45" s="47" t="s">
        <v>935</v>
      </c>
      <c r="F45" s="47" t="s">
        <v>1098</v>
      </c>
      <c r="G45" s="47">
        <v>302609</v>
      </c>
      <c r="H45" s="47" t="s">
        <v>1968</v>
      </c>
      <c r="I45" s="47" t="s">
        <v>1136</v>
      </c>
      <c r="J45" s="47" t="s">
        <v>1137</v>
      </c>
      <c r="K45" s="47" t="s">
        <v>1098</v>
      </c>
    </row>
    <row r="46" spans="1:11" x14ac:dyDescent="0.25">
      <c r="A46" s="47" t="s">
        <v>2038</v>
      </c>
      <c r="B46" s="47" t="s">
        <v>1979</v>
      </c>
      <c r="C46" s="47">
        <v>28254</v>
      </c>
      <c r="D46" s="47" t="s">
        <v>1967</v>
      </c>
      <c r="E46" s="47" t="s">
        <v>935</v>
      </c>
      <c r="F46" s="47" t="s">
        <v>1098</v>
      </c>
      <c r="G46" s="47">
        <v>302609</v>
      </c>
      <c r="H46" s="47" t="s">
        <v>1968</v>
      </c>
      <c r="I46" s="47" t="s">
        <v>1136</v>
      </c>
      <c r="J46" s="47" t="s">
        <v>1137</v>
      </c>
      <c r="K46" s="47" t="s">
        <v>1098</v>
      </c>
    </row>
    <row r="47" spans="1:11" x14ac:dyDescent="0.25">
      <c r="A47" s="47" t="s">
        <v>2039</v>
      </c>
      <c r="B47" s="47" t="s">
        <v>2040</v>
      </c>
      <c r="C47" s="47">
        <v>28270</v>
      </c>
      <c r="D47" s="47" t="s">
        <v>2013</v>
      </c>
      <c r="E47" s="47" t="s">
        <v>1201</v>
      </c>
      <c r="F47" s="47" t="s">
        <v>1372</v>
      </c>
      <c r="G47" s="47">
        <v>277387</v>
      </c>
      <c r="H47" s="47" t="s">
        <v>1968</v>
      </c>
      <c r="I47" s="47" t="s">
        <v>1380</v>
      </c>
      <c r="J47" s="47" t="s">
        <v>1381</v>
      </c>
      <c r="K47" s="47" t="s">
        <v>1372</v>
      </c>
    </row>
    <row r="48" spans="1:11" x14ac:dyDescent="0.25">
      <c r="A48" s="47" t="s">
        <v>2041</v>
      </c>
      <c r="B48" s="47" t="s">
        <v>1979</v>
      </c>
      <c r="C48" s="47">
        <v>28377</v>
      </c>
      <c r="D48" s="47" t="s">
        <v>2013</v>
      </c>
      <c r="E48" s="47" t="s">
        <v>1201</v>
      </c>
      <c r="F48" s="47" t="s">
        <v>1372</v>
      </c>
      <c r="G48" s="47">
        <v>277387</v>
      </c>
      <c r="H48" s="47" t="s">
        <v>1968</v>
      </c>
      <c r="I48" s="47" t="s">
        <v>1380</v>
      </c>
      <c r="J48" s="47" t="s">
        <v>1381</v>
      </c>
      <c r="K48" s="47" t="s">
        <v>1372</v>
      </c>
    </row>
    <row r="49" spans="1:11" x14ac:dyDescent="0.25">
      <c r="A49" s="47" t="s">
        <v>2042</v>
      </c>
      <c r="B49" s="47" t="s">
        <v>1979</v>
      </c>
      <c r="C49" s="47">
        <v>28377</v>
      </c>
      <c r="D49" s="47" t="s">
        <v>2013</v>
      </c>
      <c r="E49" s="47" t="s">
        <v>1201</v>
      </c>
      <c r="F49" s="47" t="s">
        <v>1372</v>
      </c>
      <c r="G49" s="47">
        <v>277387</v>
      </c>
      <c r="H49" s="47" t="s">
        <v>1968</v>
      </c>
      <c r="I49" s="47" t="s">
        <v>1380</v>
      </c>
      <c r="J49" s="47" t="s">
        <v>1381</v>
      </c>
      <c r="K49" s="47" t="s">
        <v>1372</v>
      </c>
    </row>
    <row r="50" spans="1:11" x14ac:dyDescent="0.25">
      <c r="A50" s="47" t="s">
        <v>2043</v>
      </c>
      <c r="B50" s="47" t="s">
        <v>1979</v>
      </c>
      <c r="C50" s="47">
        <v>28377</v>
      </c>
      <c r="D50" s="47" t="s">
        <v>2013</v>
      </c>
      <c r="E50" s="47" t="s">
        <v>1201</v>
      </c>
      <c r="F50" s="47" t="s">
        <v>1372</v>
      </c>
      <c r="G50" s="47">
        <v>277387</v>
      </c>
      <c r="H50" s="47" t="s">
        <v>1968</v>
      </c>
      <c r="I50" s="47" t="s">
        <v>1380</v>
      </c>
      <c r="J50" s="47" t="s">
        <v>1381</v>
      </c>
      <c r="K50" s="47" t="s">
        <v>1372</v>
      </c>
    </row>
    <row r="51" spans="1:11" x14ac:dyDescent="0.25">
      <c r="A51" s="47" t="s">
        <v>2044</v>
      </c>
      <c r="B51" s="47" t="s">
        <v>1979</v>
      </c>
      <c r="C51" s="47">
        <v>28377</v>
      </c>
      <c r="D51" s="47" t="s">
        <v>2013</v>
      </c>
      <c r="E51" s="47" t="s">
        <v>1201</v>
      </c>
      <c r="F51" s="47" t="s">
        <v>1372</v>
      </c>
      <c r="G51" s="47">
        <v>277387</v>
      </c>
      <c r="H51" s="47" t="s">
        <v>1968</v>
      </c>
      <c r="I51" s="47" t="s">
        <v>1380</v>
      </c>
      <c r="J51" s="47" t="s">
        <v>1381</v>
      </c>
      <c r="K51" s="47" t="s">
        <v>1372</v>
      </c>
    </row>
    <row r="52" spans="1:11" x14ac:dyDescent="0.25">
      <c r="A52" s="47" t="s">
        <v>2046</v>
      </c>
      <c r="B52" s="47" t="s">
        <v>2045</v>
      </c>
      <c r="C52" s="47">
        <v>28208</v>
      </c>
      <c r="D52" s="47" t="s">
        <v>2013</v>
      </c>
      <c r="E52" s="47" t="s">
        <v>1098</v>
      </c>
      <c r="F52" s="47" t="s">
        <v>1279</v>
      </c>
      <c r="G52" s="47">
        <v>304599</v>
      </c>
      <c r="H52" s="47" t="s">
        <v>1968</v>
      </c>
      <c r="I52" s="47" t="s">
        <v>1045</v>
      </c>
      <c r="J52" s="47" t="s">
        <v>1046</v>
      </c>
      <c r="K52" s="47" t="s">
        <v>1279</v>
      </c>
    </row>
    <row r="53" spans="1:11" x14ac:dyDescent="0.25">
      <c r="A53" s="47" t="s">
        <v>2047</v>
      </c>
      <c r="B53" s="47" t="s">
        <v>1983</v>
      </c>
      <c r="C53" s="47">
        <v>28270</v>
      </c>
      <c r="D53" s="47" t="s">
        <v>2013</v>
      </c>
      <c r="E53" s="47" t="s">
        <v>1201</v>
      </c>
      <c r="F53" s="47" t="s">
        <v>1339</v>
      </c>
      <c r="G53" s="47">
        <v>304600</v>
      </c>
      <c r="H53" s="47" t="s">
        <v>1968</v>
      </c>
      <c r="I53" s="47" t="s">
        <v>1045</v>
      </c>
      <c r="J53" s="47" t="s">
        <v>1046</v>
      </c>
      <c r="K53" s="47" t="s">
        <v>1339</v>
      </c>
    </row>
    <row r="54" spans="1:11" x14ac:dyDescent="0.25">
      <c r="A54" s="47" t="s">
        <v>2048</v>
      </c>
      <c r="B54" s="47" t="s">
        <v>1979</v>
      </c>
      <c r="C54" s="47">
        <v>28412</v>
      </c>
      <c r="D54" s="47" t="s">
        <v>2013</v>
      </c>
      <c r="E54" s="47" t="s">
        <v>1685</v>
      </c>
      <c r="F54" s="47" t="s">
        <v>1721</v>
      </c>
      <c r="G54" s="47">
        <v>277392</v>
      </c>
      <c r="H54" s="47" t="s">
        <v>1968</v>
      </c>
      <c r="I54" s="47" t="s">
        <v>1380</v>
      </c>
      <c r="J54" s="47" t="s">
        <v>1381</v>
      </c>
      <c r="K54" s="47" t="s">
        <v>1721</v>
      </c>
    </row>
    <row r="55" spans="1:11" x14ac:dyDescent="0.25">
      <c r="A55" s="47" t="s">
        <v>2049</v>
      </c>
      <c r="B55" s="47" t="s">
        <v>2045</v>
      </c>
      <c r="C55" s="47">
        <v>28362</v>
      </c>
      <c r="D55" s="47" t="s">
        <v>2010</v>
      </c>
      <c r="E55" s="47" t="s">
        <v>1622</v>
      </c>
      <c r="F55" s="47" t="s">
        <v>1622</v>
      </c>
      <c r="G55" s="47">
        <v>340205</v>
      </c>
      <c r="H55" s="47" t="s">
        <v>1968</v>
      </c>
      <c r="I55" s="47" t="s">
        <v>1633</v>
      </c>
      <c r="J55" s="47" t="s">
        <v>1634</v>
      </c>
      <c r="K55" s="47" t="s">
        <v>1622</v>
      </c>
    </row>
    <row r="56" spans="1:11" x14ac:dyDescent="0.25">
      <c r="A56" s="47" t="s">
        <v>2050</v>
      </c>
      <c r="B56" s="47" t="s">
        <v>1966</v>
      </c>
      <c r="C56" s="47">
        <v>28214</v>
      </c>
      <c r="D56" s="47" t="s">
        <v>1967</v>
      </c>
      <c r="E56" s="47" t="s">
        <v>1992</v>
      </c>
      <c r="F56" s="47" t="s">
        <v>1102</v>
      </c>
      <c r="G56" s="47">
        <v>302612</v>
      </c>
      <c r="H56" s="47" t="s">
        <v>1968</v>
      </c>
      <c r="I56" s="47" t="s">
        <v>1275</v>
      </c>
      <c r="J56" s="47" t="s">
        <v>1276</v>
      </c>
      <c r="K56" s="47" t="s">
        <v>1102</v>
      </c>
    </row>
    <row r="57" spans="1:11" x14ac:dyDescent="0.25">
      <c r="A57" s="47" t="s">
        <v>2051</v>
      </c>
      <c r="B57" s="47" t="s">
        <v>1979</v>
      </c>
      <c r="C57" s="47">
        <v>28377</v>
      </c>
      <c r="D57" s="47" t="s">
        <v>2013</v>
      </c>
      <c r="E57" s="47" t="s">
        <v>1201</v>
      </c>
      <c r="F57" s="47" t="s">
        <v>1372</v>
      </c>
      <c r="G57" s="47">
        <v>277387</v>
      </c>
      <c r="H57" s="47" t="s">
        <v>1968</v>
      </c>
      <c r="I57" s="47" t="s">
        <v>1380</v>
      </c>
      <c r="J57" s="47" t="s">
        <v>1381</v>
      </c>
      <c r="K57" s="47" t="s">
        <v>1372</v>
      </c>
    </row>
    <row r="58" spans="1:11" x14ac:dyDescent="0.25">
      <c r="A58" s="47" t="s">
        <v>2052</v>
      </c>
      <c r="B58" s="47" t="s">
        <v>1979</v>
      </c>
      <c r="C58" s="47">
        <v>28368</v>
      </c>
      <c r="D58" s="47" t="s">
        <v>1967</v>
      </c>
      <c r="E58" s="47" t="s">
        <v>1476</v>
      </c>
      <c r="F58" s="47" t="s">
        <v>1422</v>
      </c>
      <c r="G58" s="47">
        <v>303953</v>
      </c>
      <c r="H58" s="47" t="s">
        <v>1968</v>
      </c>
      <c r="I58" s="47" t="s">
        <v>989</v>
      </c>
      <c r="J58" s="47" t="s">
        <v>990</v>
      </c>
      <c r="K58" s="47" t="s">
        <v>1422</v>
      </c>
    </row>
    <row r="59" spans="1:11" x14ac:dyDescent="0.25">
      <c r="A59" s="47" t="s">
        <v>2053</v>
      </c>
      <c r="B59" s="47" t="s">
        <v>1979</v>
      </c>
      <c r="C59" s="47">
        <v>33</v>
      </c>
      <c r="D59" s="47" t="s">
        <v>2011</v>
      </c>
      <c r="E59" s="47" t="s">
        <v>1102</v>
      </c>
      <c r="F59" s="47" t="s">
        <v>1372</v>
      </c>
      <c r="G59" s="47">
        <v>277387</v>
      </c>
      <c r="H59" s="47" t="s">
        <v>1968</v>
      </c>
      <c r="I59" s="47" t="s">
        <v>1380</v>
      </c>
      <c r="J59" s="47" t="s">
        <v>1381</v>
      </c>
      <c r="K59" s="47" t="s">
        <v>1372</v>
      </c>
    </row>
    <row r="60" spans="1:11" x14ac:dyDescent="0.25">
      <c r="A60" s="47" t="s">
        <v>2054</v>
      </c>
      <c r="B60" s="47" t="s">
        <v>1979</v>
      </c>
      <c r="C60" s="47">
        <v>33</v>
      </c>
      <c r="D60" s="47" t="s">
        <v>2011</v>
      </c>
      <c r="E60" s="47" t="s">
        <v>1102</v>
      </c>
      <c r="F60" s="47" t="s">
        <v>1372</v>
      </c>
      <c r="G60" s="47">
        <v>277387</v>
      </c>
      <c r="H60" s="47" t="s">
        <v>1968</v>
      </c>
      <c r="I60" s="47" t="s">
        <v>1380</v>
      </c>
      <c r="J60" s="47" t="s">
        <v>1381</v>
      </c>
      <c r="K60" s="47" t="s">
        <v>1372</v>
      </c>
    </row>
    <row r="61" spans="1:11" x14ac:dyDescent="0.25">
      <c r="A61" s="47" t="s">
        <v>2055</v>
      </c>
      <c r="B61" s="47" t="s">
        <v>1979</v>
      </c>
      <c r="C61" s="47">
        <v>33</v>
      </c>
      <c r="D61" s="47" t="s">
        <v>2011</v>
      </c>
      <c r="E61" s="47" t="s">
        <v>1102</v>
      </c>
      <c r="F61" s="47" t="s">
        <v>1372</v>
      </c>
      <c r="G61" s="47">
        <v>277387</v>
      </c>
      <c r="H61" s="47" t="s">
        <v>1968</v>
      </c>
      <c r="I61" s="47" t="s">
        <v>1380</v>
      </c>
      <c r="J61" s="47" t="s">
        <v>1381</v>
      </c>
      <c r="K61" s="47" t="s">
        <v>1372</v>
      </c>
    </row>
    <row r="62" spans="1:11" x14ac:dyDescent="0.25">
      <c r="A62" s="47" t="s">
        <v>2056</v>
      </c>
      <c r="B62" s="47" t="s">
        <v>1979</v>
      </c>
      <c r="C62" s="47">
        <v>28306</v>
      </c>
      <c r="D62" s="47" t="s">
        <v>1967</v>
      </c>
      <c r="E62" s="47" t="s">
        <v>1309</v>
      </c>
      <c r="F62" s="47" t="s">
        <v>1451</v>
      </c>
      <c r="G62" s="47">
        <v>302621</v>
      </c>
      <c r="H62" s="47" t="s">
        <v>1968</v>
      </c>
      <c r="I62" s="47" t="s">
        <v>1275</v>
      </c>
      <c r="J62" s="47" t="s">
        <v>1276</v>
      </c>
      <c r="K62" s="47" t="s">
        <v>1451</v>
      </c>
    </row>
    <row r="63" spans="1:11" x14ac:dyDescent="0.25">
      <c r="A63" s="47" t="s">
        <v>2057</v>
      </c>
      <c r="B63" s="47" t="s">
        <v>1979</v>
      </c>
      <c r="C63" s="47">
        <v>28412</v>
      </c>
      <c r="D63" s="47" t="s">
        <v>2013</v>
      </c>
      <c r="E63" s="47" t="s">
        <v>1685</v>
      </c>
      <c r="F63" s="47" t="s">
        <v>1721</v>
      </c>
      <c r="G63" s="47">
        <v>277392</v>
      </c>
      <c r="H63" s="47" t="s">
        <v>1968</v>
      </c>
      <c r="I63" s="47" t="s">
        <v>1380</v>
      </c>
      <c r="J63" s="47" t="s">
        <v>1381</v>
      </c>
      <c r="K63" s="47" t="s">
        <v>1721</v>
      </c>
    </row>
    <row r="64" spans="1:11" x14ac:dyDescent="0.25">
      <c r="A64" s="47" t="s">
        <v>2058</v>
      </c>
      <c r="B64" s="47" t="s">
        <v>1979</v>
      </c>
      <c r="C64" s="47">
        <v>28270</v>
      </c>
      <c r="D64" s="47" t="s">
        <v>2013</v>
      </c>
      <c r="E64" s="47" t="s">
        <v>1201</v>
      </c>
      <c r="F64" s="47" t="s">
        <v>1372</v>
      </c>
      <c r="G64" s="47">
        <v>277387</v>
      </c>
      <c r="H64" s="47" t="s">
        <v>1968</v>
      </c>
      <c r="I64" s="47" t="s">
        <v>1380</v>
      </c>
      <c r="J64" s="47" t="s">
        <v>1381</v>
      </c>
      <c r="K64" s="47" t="s">
        <v>1372</v>
      </c>
    </row>
    <row r="65" spans="1:11" x14ac:dyDescent="0.25">
      <c r="A65" s="47" t="s">
        <v>2059</v>
      </c>
      <c r="B65" s="47" t="s">
        <v>1983</v>
      </c>
      <c r="C65" s="47">
        <v>28338</v>
      </c>
      <c r="D65" s="47" t="s">
        <v>1967</v>
      </c>
      <c r="E65" s="47" t="s">
        <v>1360</v>
      </c>
      <c r="F65" s="47" t="s">
        <v>1339</v>
      </c>
      <c r="G65" s="47">
        <v>304600</v>
      </c>
      <c r="H65" s="47" t="s">
        <v>1968</v>
      </c>
      <c r="I65" s="47" t="s">
        <v>1045</v>
      </c>
      <c r="J65" s="47" t="s">
        <v>1046</v>
      </c>
      <c r="K65" s="47" t="s">
        <v>1339</v>
      </c>
    </row>
    <row r="66" spans="1:11" x14ac:dyDescent="0.25">
      <c r="A66" s="47" t="s">
        <v>2060</v>
      </c>
      <c r="B66" s="47" t="s">
        <v>1983</v>
      </c>
      <c r="C66" s="47">
        <v>28254</v>
      </c>
      <c r="D66" s="47" t="s">
        <v>1967</v>
      </c>
      <c r="E66" s="47" t="s">
        <v>935</v>
      </c>
      <c r="F66" s="47" t="s">
        <v>943</v>
      </c>
      <c r="G66" s="47">
        <v>304888</v>
      </c>
      <c r="H66" s="47" t="s">
        <v>1968</v>
      </c>
      <c r="I66" s="47" t="s">
        <v>1052</v>
      </c>
      <c r="J66" s="47" t="s">
        <v>1053</v>
      </c>
      <c r="K66" s="47" t="s">
        <v>943</v>
      </c>
    </row>
    <row r="67" spans="1:11" x14ac:dyDescent="0.25">
      <c r="A67" s="47" t="s">
        <v>2061</v>
      </c>
      <c r="B67" s="47" t="s">
        <v>1983</v>
      </c>
      <c r="C67" s="47">
        <v>28214</v>
      </c>
      <c r="D67" s="47" t="s">
        <v>1967</v>
      </c>
      <c r="E67" s="47" t="s">
        <v>1992</v>
      </c>
      <c r="F67" s="47" t="s">
        <v>935</v>
      </c>
      <c r="G67" s="47">
        <v>303899</v>
      </c>
      <c r="H67" s="47" t="s">
        <v>1968</v>
      </c>
      <c r="I67" s="47" t="s">
        <v>968</v>
      </c>
      <c r="J67" s="47" t="s">
        <v>969</v>
      </c>
      <c r="K67" s="47" t="s">
        <v>935</v>
      </c>
    </row>
    <row r="68" spans="1:11" x14ac:dyDescent="0.25">
      <c r="A68" s="47" t="s">
        <v>2062</v>
      </c>
      <c r="B68" s="47" t="s">
        <v>1983</v>
      </c>
      <c r="C68" s="47">
        <v>28398</v>
      </c>
      <c r="D68" s="47" t="s">
        <v>1967</v>
      </c>
      <c r="E68" s="47" t="s">
        <v>1685</v>
      </c>
      <c r="F68" s="47" t="s">
        <v>1758</v>
      </c>
      <c r="G68" s="47">
        <v>303959</v>
      </c>
      <c r="H68" s="47" t="s">
        <v>1968</v>
      </c>
      <c r="I68" s="47" t="s">
        <v>1792</v>
      </c>
      <c r="J68" s="47" t="s">
        <v>1793</v>
      </c>
      <c r="K68" s="47" t="s">
        <v>1758</v>
      </c>
    </row>
    <row r="69" spans="1:11" x14ac:dyDescent="0.25">
      <c r="A69" s="47" t="s">
        <v>2063</v>
      </c>
      <c r="B69" s="47" t="s">
        <v>1983</v>
      </c>
      <c r="C69" s="47">
        <v>28298</v>
      </c>
      <c r="D69" s="47" t="s">
        <v>1967</v>
      </c>
      <c r="E69" s="47" t="s">
        <v>1184</v>
      </c>
      <c r="F69" s="47" t="s">
        <v>1279</v>
      </c>
      <c r="G69" s="47">
        <v>304599</v>
      </c>
      <c r="H69" s="47" t="s">
        <v>1968</v>
      </c>
      <c r="I69" s="47" t="s">
        <v>1045</v>
      </c>
      <c r="J69" s="47" t="s">
        <v>1046</v>
      </c>
      <c r="K69" s="47" t="s">
        <v>1279</v>
      </c>
    </row>
    <row r="70" spans="1:11" x14ac:dyDescent="0.25">
      <c r="A70" s="47" t="s">
        <v>2064</v>
      </c>
      <c r="B70" s="47" t="s">
        <v>1983</v>
      </c>
      <c r="C70" s="47">
        <v>28306</v>
      </c>
      <c r="D70" s="47" t="s">
        <v>1967</v>
      </c>
      <c r="E70" s="47" t="s">
        <v>1309</v>
      </c>
      <c r="F70" s="47" t="s">
        <v>1372</v>
      </c>
      <c r="G70" s="47">
        <v>303914</v>
      </c>
      <c r="H70" s="47" t="s">
        <v>1968</v>
      </c>
      <c r="I70" s="47" t="s">
        <v>968</v>
      </c>
      <c r="J70" s="47" t="s">
        <v>969</v>
      </c>
      <c r="K70" s="47" t="s">
        <v>1372</v>
      </c>
    </row>
    <row r="71" spans="1:11" x14ac:dyDescent="0.25">
      <c r="A71" s="47" t="s">
        <v>2065</v>
      </c>
      <c r="B71" s="47" t="s">
        <v>1983</v>
      </c>
      <c r="C71" s="47">
        <v>28254</v>
      </c>
      <c r="D71" s="47" t="s">
        <v>1967</v>
      </c>
      <c r="E71" s="47" t="s">
        <v>935</v>
      </c>
      <c r="F71" s="47" t="s">
        <v>943</v>
      </c>
      <c r="G71" s="47">
        <v>304597</v>
      </c>
      <c r="H71" s="47" t="s">
        <v>1968</v>
      </c>
      <c r="I71" s="47" t="s">
        <v>1045</v>
      </c>
      <c r="J71" s="47" t="s">
        <v>1046</v>
      </c>
      <c r="K71" s="47" t="s">
        <v>943</v>
      </c>
    </row>
    <row r="72" spans="1:11" x14ac:dyDescent="0.25">
      <c r="A72" s="47" t="s">
        <v>2066</v>
      </c>
      <c r="B72" s="47" t="s">
        <v>1966</v>
      </c>
      <c r="C72" s="47">
        <v>28254</v>
      </c>
      <c r="D72" s="47" t="s">
        <v>1967</v>
      </c>
      <c r="E72" s="47" t="s">
        <v>935</v>
      </c>
      <c r="F72" s="47" t="s">
        <v>1098</v>
      </c>
      <c r="G72" s="47">
        <v>302609</v>
      </c>
      <c r="H72" s="47" t="s">
        <v>1968</v>
      </c>
      <c r="I72" s="47" t="s">
        <v>1136</v>
      </c>
      <c r="J72" s="47" t="s">
        <v>1137</v>
      </c>
      <c r="K72" s="47" t="s">
        <v>1098</v>
      </c>
    </row>
    <row r="73" spans="1:11" x14ac:dyDescent="0.25">
      <c r="A73" s="47" t="s">
        <v>2067</v>
      </c>
      <c r="B73" s="47" t="s">
        <v>1966</v>
      </c>
      <c r="C73" s="47">
        <v>28214</v>
      </c>
      <c r="D73" s="47" t="s">
        <v>1967</v>
      </c>
      <c r="E73" s="47" t="s">
        <v>1992</v>
      </c>
      <c r="F73" s="47" t="s">
        <v>1102</v>
      </c>
      <c r="G73" s="47">
        <v>302612</v>
      </c>
      <c r="H73" s="47" t="s">
        <v>1968</v>
      </c>
      <c r="I73" s="47" t="s">
        <v>1275</v>
      </c>
      <c r="J73" s="47" t="s">
        <v>1276</v>
      </c>
      <c r="K73" s="47" t="s">
        <v>1102</v>
      </c>
    </row>
    <row r="74" spans="1:11" x14ac:dyDescent="0.25">
      <c r="A74" s="47" t="s">
        <v>2068</v>
      </c>
      <c r="B74" s="47" t="s">
        <v>1966</v>
      </c>
      <c r="C74" s="47">
        <v>28214</v>
      </c>
      <c r="D74" s="47" t="s">
        <v>1967</v>
      </c>
      <c r="E74" s="47" t="s">
        <v>1992</v>
      </c>
      <c r="F74" s="47" t="s">
        <v>1102</v>
      </c>
      <c r="G74" s="47">
        <v>302612</v>
      </c>
      <c r="H74" s="47" t="s">
        <v>1968</v>
      </c>
      <c r="I74" s="47" t="s">
        <v>1275</v>
      </c>
      <c r="J74" s="47" t="s">
        <v>1276</v>
      </c>
      <c r="K74" s="47" t="s">
        <v>1102</v>
      </c>
    </row>
    <row r="75" spans="1:11" x14ac:dyDescent="0.25">
      <c r="A75" s="47" t="s">
        <v>2069</v>
      </c>
      <c r="B75" s="47" t="s">
        <v>1979</v>
      </c>
      <c r="C75" s="47">
        <v>28272</v>
      </c>
      <c r="D75" s="47" t="s">
        <v>1967</v>
      </c>
      <c r="E75" s="47" t="s">
        <v>1073</v>
      </c>
      <c r="F75" s="47" t="s">
        <v>1102</v>
      </c>
      <c r="G75" s="47">
        <v>303906</v>
      </c>
      <c r="H75" s="47" t="s">
        <v>1968</v>
      </c>
      <c r="I75" s="47" t="s">
        <v>989</v>
      </c>
      <c r="J75" s="47" t="s">
        <v>990</v>
      </c>
      <c r="K75" s="47" t="s">
        <v>1102</v>
      </c>
    </row>
    <row r="76" spans="1:11" x14ac:dyDescent="0.25">
      <c r="A76" s="47" t="s">
        <v>2070</v>
      </c>
      <c r="B76" s="47" t="s">
        <v>1979</v>
      </c>
      <c r="C76" s="47">
        <v>28390</v>
      </c>
      <c r="D76" s="47" t="s">
        <v>1967</v>
      </c>
      <c r="E76" s="47" t="s">
        <v>1552</v>
      </c>
      <c r="F76" s="47" t="s">
        <v>1545</v>
      </c>
      <c r="G76" s="47">
        <v>287482</v>
      </c>
      <c r="H76" s="47" t="s">
        <v>1968</v>
      </c>
      <c r="I76" s="47" t="s">
        <v>1664</v>
      </c>
      <c r="J76" s="47" t="s">
        <v>1665</v>
      </c>
      <c r="K76" s="47" t="s">
        <v>1545</v>
      </c>
    </row>
    <row r="77" spans="1:11" x14ac:dyDescent="0.25">
      <c r="A77" s="47" t="s">
        <v>2071</v>
      </c>
      <c r="B77" s="47" t="s">
        <v>1979</v>
      </c>
      <c r="C77" s="47">
        <v>28398</v>
      </c>
      <c r="D77" s="47" t="s">
        <v>1967</v>
      </c>
      <c r="E77" s="47" t="s">
        <v>1685</v>
      </c>
      <c r="F77" s="47" t="s">
        <v>1721</v>
      </c>
      <c r="G77" s="47">
        <v>303957</v>
      </c>
      <c r="H77" s="47" t="s">
        <v>1968</v>
      </c>
      <c r="I77" s="47" t="s">
        <v>1772</v>
      </c>
      <c r="J77" s="47" t="s">
        <v>1773</v>
      </c>
      <c r="K77" s="47" t="s">
        <v>1721</v>
      </c>
    </row>
    <row r="78" spans="1:11" x14ac:dyDescent="0.25">
      <c r="A78" s="47" t="s">
        <v>2072</v>
      </c>
      <c r="B78" s="47" t="s">
        <v>1979</v>
      </c>
      <c r="C78" s="47">
        <v>28272</v>
      </c>
      <c r="D78" s="47" t="s">
        <v>1967</v>
      </c>
      <c r="E78" s="47" t="s">
        <v>1073</v>
      </c>
      <c r="F78" s="47" t="s">
        <v>1102</v>
      </c>
      <c r="G78" s="47">
        <v>303906</v>
      </c>
      <c r="H78" s="47" t="s">
        <v>1968</v>
      </c>
      <c r="I78" s="47" t="s">
        <v>989</v>
      </c>
      <c r="J78" s="47" t="s">
        <v>990</v>
      </c>
      <c r="K78" s="47" t="s">
        <v>1102</v>
      </c>
    </row>
    <row r="79" spans="1:11" x14ac:dyDescent="0.25">
      <c r="A79" s="47" t="s">
        <v>2073</v>
      </c>
      <c r="B79" s="47" t="s">
        <v>1979</v>
      </c>
      <c r="C79" s="47">
        <v>28390</v>
      </c>
      <c r="D79" s="47" t="s">
        <v>1967</v>
      </c>
      <c r="E79" s="47" t="s">
        <v>1552</v>
      </c>
      <c r="F79" s="47" t="s">
        <v>1850</v>
      </c>
      <c r="G79" s="47">
        <v>302628</v>
      </c>
      <c r="H79" s="47" t="s">
        <v>1968</v>
      </c>
      <c r="I79" s="47" t="s">
        <v>1275</v>
      </c>
      <c r="J79" s="47" t="s">
        <v>1276</v>
      </c>
      <c r="K79" s="47" t="s">
        <v>1850</v>
      </c>
    </row>
    <row r="80" spans="1:11" x14ac:dyDescent="0.25">
      <c r="A80" s="47" t="s">
        <v>2074</v>
      </c>
      <c r="B80" s="47" t="s">
        <v>1979</v>
      </c>
      <c r="C80" s="47">
        <v>28398</v>
      </c>
      <c r="D80" s="47" t="s">
        <v>1967</v>
      </c>
      <c r="E80" s="47" t="s">
        <v>1685</v>
      </c>
      <c r="F80" s="47" t="s">
        <v>1758</v>
      </c>
      <c r="G80" s="47">
        <v>303959</v>
      </c>
      <c r="H80" s="47" t="s">
        <v>1968</v>
      </c>
      <c r="I80" s="47" t="s">
        <v>1792</v>
      </c>
      <c r="J80" s="47" t="s">
        <v>1793</v>
      </c>
      <c r="K80" s="47" t="s">
        <v>1758</v>
      </c>
    </row>
    <row r="81" spans="1:11" x14ac:dyDescent="0.25">
      <c r="A81" s="47" t="s">
        <v>2075</v>
      </c>
      <c r="B81" s="47" t="s">
        <v>1979</v>
      </c>
      <c r="C81" s="47">
        <v>28254</v>
      </c>
      <c r="D81" s="47" t="s">
        <v>1967</v>
      </c>
      <c r="E81" s="47" t="s">
        <v>935</v>
      </c>
      <c r="F81" s="47" t="s">
        <v>1073</v>
      </c>
      <c r="G81" s="47">
        <v>282817</v>
      </c>
      <c r="H81" s="47" t="s">
        <v>1968</v>
      </c>
      <c r="I81" s="47" t="s">
        <v>1082</v>
      </c>
      <c r="J81" s="47" t="s">
        <v>1083</v>
      </c>
      <c r="K81" s="47" t="s">
        <v>1073</v>
      </c>
    </row>
    <row r="82" spans="1:11" x14ac:dyDescent="0.25">
      <c r="A82" s="47" t="s">
        <v>2076</v>
      </c>
      <c r="B82" s="47" t="s">
        <v>1979</v>
      </c>
      <c r="C82" s="47">
        <v>28368</v>
      </c>
      <c r="D82" s="47" t="s">
        <v>1967</v>
      </c>
      <c r="E82" s="47" t="s">
        <v>1476</v>
      </c>
      <c r="F82" s="47" t="s">
        <v>1545</v>
      </c>
      <c r="G82" s="47">
        <v>303955</v>
      </c>
      <c r="H82" s="47" t="s">
        <v>1968</v>
      </c>
      <c r="I82" s="47" t="s">
        <v>1294</v>
      </c>
      <c r="J82" s="47" t="s">
        <v>1295</v>
      </c>
      <c r="K82" s="47" t="s">
        <v>1545</v>
      </c>
    </row>
    <row r="83" spans="1:11" x14ac:dyDescent="0.25">
      <c r="A83" s="47" t="s">
        <v>2077</v>
      </c>
      <c r="B83" s="47" t="s">
        <v>1979</v>
      </c>
      <c r="C83" s="47">
        <v>28214</v>
      </c>
      <c r="D83" s="47" t="s">
        <v>1967</v>
      </c>
      <c r="E83" s="47" t="s">
        <v>1992</v>
      </c>
      <c r="F83" s="47" t="s">
        <v>935</v>
      </c>
      <c r="G83" s="47">
        <v>303899</v>
      </c>
      <c r="H83" s="47" t="s">
        <v>1968</v>
      </c>
      <c r="I83" s="47" t="s">
        <v>968</v>
      </c>
      <c r="J83" s="47" t="s">
        <v>969</v>
      </c>
      <c r="K83" s="47" t="s">
        <v>935</v>
      </c>
    </row>
    <row r="84" spans="1:11" x14ac:dyDescent="0.25">
      <c r="A84" s="47" t="s">
        <v>2078</v>
      </c>
      <c r="B84" s="47" t="s">
        <v>1979</v>
      </c>
      <c r="C84" s="47">
        <v>28299</v>
      </c>
      <c r="D84" s="47" t="s">
        <v>1967</v>
      </c>
      <c r="E84" s="47" t="s">
        <v>1073</v>
      </c>
      <c r="F84" s="47" t="s">
        <v>1098</v>
      </c>
      <c r="G84" s="47">
        <v>303901</v>
      </c>
      <c r="H84" s="47" t="s">
        <v>1968</v>
      </c>
      <c r="I84" s="47" t="s">
        <v>1132</v>
      </c>
      <c r="J84" s="47" t="s">
        <v>1133</v>
      </c>
      <c r="K84" s="47" t="s">
        <v>1098</v>
      </c>
    </row>
    <row r="85" spans="1:11" x14ac:dyDescent="0.25">
      <c r="A85" s="47" t="s">
        <v>2079</v>
      </c>
      <c r="B85" s="47" t="s">
        <v>1979</v>
      </c>
      <c r="C85" s="47">
        <v>28306</v>
      </c>
      <c r="D85" s="47" t="s">
        <v>1967</v>
      </c>
      <c r="E85" s="47" t="s">
        <v>1309</v>
      </c>
      <c r="F85" s="47" t="s">
        <v>1372</v>
      </c>
      <c r="G85" s="47">
        <v>303914</v>
      </c>
      <c r="H85" s="47" t="s">
        <v>1968</v>
      </c>
      <c r="I85" s="47" t="s">
        <v>968</v>
      </c>
      <c r="J85" s="47" t="s">
        <v>969</v>
      </c>
      <c r="K85" s="47" t="s">
        <v>1372</v>
      </c>
    </row>
    <row r="86" spans="1:11" x14ac:dyDescent="0.25">
      <c r="A86" s="47" t="s">
        <v>2080</v>
      </c>
      <c r="B86" s="47" t="s">
        <v>1979</v>
      </c>
      <c r="C86" s="47">
        <v>28368</v>
      </c>
      <c r="D86" s="47" t="s">
        <v>1967</v>
      </c>
      <c r="E86" s="47" t="s">
        <v>1476</v>
      </c>
      <c r="F86" s="47" t="s">
        <v>1451</v>
      </c>
      <c r="G86" s="47">
        <v>303917</v>
      </c>
      <c r="H86" s="47" t="s">
        <v>1968</v>
      </c>
      <c r="I86" s="47" t="s">
        <v>1132</v>
      </c>
      <c r="J86" s="47" t="s">
        <v>1133</v>
      </c>
      <c r="K86" s="47" t="s">
        <v>1451</v>
      </c>
    </row>
    <row r="87" spans="1:11" x14ac:dyDescent="0.25">
      <c r="A87" s="47" t="s">
        <v>2081</v>
      </c>
      <c r="B87" s="47" t="s">
        <v>1979</v>
      </c>
      <c r="C87" s="47">
        <v>28298</v>
      </c>
      <c r="D87" s="47" t="s">
        <v>1967</v>
      </c>
      <c r="E87" s="47" t="s">
        <v>1184</v>
      </c>
      <c r="F87" s="47" t="s">
        <v>1279</v>
      </c>
      <c r="G87" s="47">
        <v>304890</v>
      </c>
      <c r="H87" s="47" t="s">
        <v>1968</v>
      </c>
      <c r="I87" s="47" t="s">
        <v>1052</v>
      </c>
      <c r="J87" s="47" t="s">
        <v>1053</v>
      </c>
      <c r="K87" s="47" t="s">
        <v>1246</v>
      </c>
    </row>
    <row r="88" spans="1:11" x14ac:dyDescent="0.25">
      <c r="A88" s="47" t="s">
        <v>2082</v>
      </c>
      <c r="B88" s="47" t="s">
        <v>1979</v>
      </c>
      <c r="C88" s="47">
        <v>28391</v>
      </c>
      <c r="D88" s="47" t="s">
        <v>1967</v>
      </c>
      <c r="E88" s="47" t="s">
        <v>1476</v>
      </c>
      <c r="F88" s="47" t="s">
        <v>1451</v>
      </c>
      <c r="G88" s="47">
        <v>303917</v>
      </c>
      <c r="H88" s="47" t="s">
        <v>1968</v>
      </c>
      <c r="I88" s="47" t="s">
        <v>1132</v>
      </c>
      <c r="J88" s="47" t="s">
        <v>1133</v>
      </c>
      <c r="K88" s="47" t="s">
        <v>1451</v>
      </c>
    </row>
    <row r="89" spans="1:11" x14ac:dyDescent="0.25">
      <c r="A89" s="47" t="s">
        <v>2083</v>
      </c>
      <c r="B89" s="47" t="s">
        <v>1979</v>
      </c>
      <c r="C89" s="47">
        <v>28298</v>
      </c>
      <c r="D89" s="47" t="s">
        <v>1967</v>
      </c>
      <c r="E89" s="47" t="s">
        <v>1184</v>
      </c>
      <c r="F89" s="47" t="s">
        <v>1279</v>
      </c>
      <c r="G89" s="47">
        <v>304890</v>
      </c>
      <c r="H89" s="47" t="s">
        <v>1968</v>
      </c>
      <c r="I89" s="47" t="s">
        <v>1052</v>
      </c>
      <c r="J89" s="47" t="s">
        <v>1053</v>
      </c>
      <c r="K89" s="47" t="s">
        <v>1246</v>
      </c>
    </row>
    <row r="90" spans="1:11" x14ac:dyDescent="0.25">
      <c r="A90" s="47" t="s">
        <v>2084</v>
      </c>
      <c r="B90" s="47" t="s">
        <v>1979</v>
      </c>
      <c r="C90" s="47">
        <v>28299</v>
      </c>
      <c r="D90" s="47" t="s">
        <v>1967</v>
      </c>
      <c r="E90" s="47" t="s">
        <v>1073</v>
      </c>
      <c r="F90" s="47" t="s">
        <v>1102</v>
      </c>
      <c r="G90" s="47">
        <v>303901</v>
      </c>
      <c r="H90" s="47" t="s">
        <v>1968</v>
      </c>
      <c r="I90" s="47" t="s">
        <v>1132</v>
      </c>
      <c r="J90" s="47" t="s">
        <v>1133</v>
      </c>
      <c r="K90" s="47" t="s">
        <v>1098</v>
      </c>
    </row>
    <row r="91" spans="1:11" x14ac:dyDescent="0.25">
      <c r="A91" s="47" t="s">
        <v>2085</v>
      </c>
      <c r="B91" s="47" t="s">
        <v>1979</v>
      </c>
      <c r="C91" s="47">
        <v>28398</v>
      </c>
      <c r="D91" s="47" t="s">
        <v>1967</v>
      </c>
      <c r="E91" s="47" t="s">
        <v>1685</v>
      </c>
      <c r="F91" s="47" t="s">
        <v>1758</v>
      </c>
      <c r="G91" s="47">
        <v>303959</v>
      </c>
      <c r="H91" s="47" t="s">
        <v>1968</v>
      </c>
      <c r="I91" s="47" t="s">
        <v>1792</v>
      </c>
      <c r="J91" s="47" t="s">
        <v>1793</v>
      </c>
      <c r="K91" s="47" t="s">
        <v>1758</v>
      </c>
    </row>
  </sheetData>
  <autoFilter ref="A2:K91" xr:uid="{5DB90972-EC1C-4C8B-93C7-3B72A98E3E04}"/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25D43-CDBF-4B57-94A1-49D201374691}">
  <dimension ref="A1:O20"/>
  <sheetViews>
    <sheetView topLeftCell="C1" workbookViewId="0">
      <selection activeCell="G23" sqref="G23"/>
    </sheetView>
  </sheetViews>
  <sheetFormatPr defaultRowHeight="15" x14ac:dyDescent="0.25"/>
  <sheetData>
    <row r="1" spans="1:15" ht="15.75" thickBot="1" x14ac:dyDescent="0.3">
      <c r="A1" s="1" t="s">
        <v>1954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5.75" thickBot="1" x14ac:dyDescent="0.3">
      <c r="A2" s="46" t="s">
        <v>1955</v>
      </c>
      <c r="B2" s="46" t="s">
        <v>1956</v>
      </c>
      <c r="C2" s="46" t="s">
        <v>1957</v>
      </c>
      <c r="D2" s="46" t="s">
        <v>1958</v>
      </c>
      <c r="E2" s="46" t="s">
        <v>1959</v>
      </c>
      <c r="F2" s="46" t="s">
        <v>1960</v>
      </c>
      <c r="G2" s="46" t="s">
        <v>1961</v>
      </c>
      <c r="H2" s="46" t="s">
        <v>1962</v>
      </c>
      <c r="I2" s="46" t="s">
        <v>55</v>
      </c>
      <c r="J2" s="46" t="s">
        <v>1963</v>
      </c>
      <c r="K2" s="46" t="s">
        <v>1964</v>
      </c>
    </row>
    <row r="3" spans="1:15" x14ac:dyDescent="0.25">
      <c r="A3" s="45" t="s">
        <v>1965</v>
      </c>
      <c r="B3" s="45" t="s">
        <v>1966</v>
      </c>
      <c r="C3" s="45">
        <v>30644</v>
      </c>
      <c r="D3" s="45" t="s">
        <v>1967</v>
      </c>
      <c r="E3" s="45" t="s">
        <v>311</v>
      </c>
      <c r="F3" s="45" t="s">
        <v>415</v>
      </c>
      <c r="G3" s="45">
        <v>399236</v>
      </c>
      <c r="H3" s="45" t="s">
        <v>1968</v>
      </c>
      <c r="I3" s="45" t="s">
        <v>104</v>
      </c>
      <c r="J3" s="45" t="s">
        <v>105</v>
      </c>
      <c r="K3" s="45" t="s">
        <v>317</v>
      </c>
      <c r="N3" s="44" t="s">
        <v>2086</v>
      </c>
      <c r="O3" s="44">
        <v>89</v>
      </c>
    </row>
    <row r="4" spans="1:15" x14ac:dyDescent="0.25">
      <c r="A4" s="45" t="s">
        <v>1969</v>
      </c>
      <c r="B4" s="45" t="s">
        <v>1966</v>
      </c>
      <c r="C4" s="45">
        <v>30722</v>
      </c>
      <c r="D4" s="45" t="s">
        <v>1967</v>
      </c>
      <c r="E4" s="45" t="s">
        <v>595</v>
      </c>
      <c r="F4" s="45" t="s">
        <v>871</v>
      </c>
      <c r="G4" s="45">
        <v>401666</v>
      </c>
      <c r="H4" s="45" t="s">
        <v>1968</v>
      </c>
      <c r="I4" s="45" t="s">
        <v>353</v>
      </c>
      <c r="J4" s="45" t="s">
        <v>354</v>
      </c>
      <c r="K4" s="45" t="s">
        <v>871</v>
      </c>
      <c r="N4" s="44" t="s">
        <v>2088</v>
      </c>
      <c r="O4" s="44">
        <v>18</v>
      </c>
    </row>
    <row r="5" spans="1:15" x14ac:dyDescent="0.25">
      <c r="A5" s="45" t="s">
        <v>1970</v>
      </c>
      <c r="B5" s="45" t="s">
        <v>1966</v>
      </c>
      <c r="C5" s="45">
        <v>30548</v>
      </c>
      <c r="D5" s="45" t="s">
        <v>1967</v>
      </c>
      <c r="E5" s="45" t="s">
        <v>1971</v>
      </c>
      <c r="F5" s="45" t="s">
        <v>322</v>
      </c>
      <c r="G5" s="45">
        <v>395394</v>
      </c>
      <c r="H5" s="45" t="s">
        <v>1968</v>
      </c>
      <c r="I5" s="45" t="s">
        <v>605</v>
      </c>
      <c r="J5" s="45" t="s">
        <v>606</v>
      </c>
      <c r="K5" s="45" t="s">
        <v>1972</v>
      </c>
      <c r="N5" s="44" t="s">
        <v>2087</v>
      </c>
      <c r="O5" s="49">
        <f>(O4-O3)/O3</f>
        <v>-0.797752808988764</v>
      </c>
    </row>
    <row r="6" spans="1:15" x14ac:dyDescent="0.25">
      <c r="A6" s="45" t="s">
        <v>1973</v>
      </c>
      <c r="B6" s="45" t="s">
        <v>1966</v>
      </c>
      <c r="C6" s="45">
        <v>30548</v>
      </c>
      <c r="D6" s="45" t="s">
        <v>1967</v>
      </c>
      <c r="E6" s="45" t="s">
        <v>1971</v>
      </c>
      <c r="F6" s="45" t="s">
        <v>322</v>
      </c>
      <c r="G6" s="45">
        <v>396777</v>
      </c>
      <c r="H6" s="45" t="s">
        <v>1968</v>
      </c>
      <c r="I6" s="45" t="s">
        <v>613</v>
      </c>
      <c r="J6" s="45" t="s">
        <v>614</v>
      </c>
      <c r="K6" s="45" t="s">
        <v>1974</v>
      </c>
    </row>
    <row r="7" spans="1:15" x14ac:dyDescent="0.25">
      <c r="A7" s="45" t="s">
        <v>1975</v>
      </c>
      <c r="B7" s="45" t="s">
        <v>1966</v>
      </c>
      <c r="C7" s="45">
        <v>30548</v>
      </c>
      <c r="D7" s="45" t="s">
        <v>1967</v>
      </c>
      <c r="E7" s="45" t="s">
        <v>1971</v>
      </c>
      <c r="F7" s="45" t="s">
        <v>322</v>
      </c>
      <c r="G7" s="45">
        <v>395394</v>
      </c>
      <c r="H7" s="45" t="s">
        <v>1968</v>
      </c>
      <c r="I7" s="45" t="s">
        <v>605</v>
      </c>
      <c r="J7" s="45" t="s">
        <v>606</v>
      </c>
      <c r="K7" s="45" t="s">
        <v>1972</v>
      </c>
    </row>
    <row r="8" spans="1:15" x14ac:dyDescent="0.25">
      <c r="A8" s="45" t="s">
        <v>1976</v>
      </c>
      <c r="B8" s="45" t="s">
        <v>1966</v>
      </c>
      <c r="C8" s="45">
        <v>30722</v>
      </c>
      <c r="D8" s="45" t="s">
        <v>1967</v>
      </c>
      <c r="E8" s="45" t="s">
        <v>595</v>
      </c>
      <c r="F8" s="45" t="s">
        <v>871</v>
      </c>
      <c r="G8" s="45">
        <v>401666</v>
      </c>
      <c r="H8" s="45" t="s">
        <v>1968</v>
      </c>
      <c r="I8" s="45" t="s">
        <v>353</v>
      </c>
      <c r="J8" s="45" t="s">
        <v>354</v>
      </c>
      <c r="K8" s="45" t="s">
        <v>871</v>
      </c>
    </row>
    <row r="9" spans="1:15" x14ac:dyDescent="0.25">
      <c r="A9" s="45" t="s">
        <v>1977</v>
      </c>
      <c r="B9" s="45" t="s">
        <v>1966</v>
      </c>
      <c r="C9" s="45">
        <v>30644</v>
      </c>
      <c r="D9" s="45" t="s">
        <v>1967</v>
      </c>
      <c r="E9" s="45" t="s">
        <v>311</v>
      </c>
      <c r="F9" s="45" t="s">
        <v>415</v>
      </c>
      <c r="G9" s="45">
        <v>399236</v>
      </c>
      <c r="H9" s="45" t="s">
        <v>1968</v>
      </c>
      <c r="I9" s="45" t="s">
        <v>104</v>
      </c>
      <c r="J9" s="45" t="s">
        <v>105</v>
      </c>
      <c r="K9" s="45" t="s">
        <v>317</v>
      </c>
    </row>
    <row r="10" spans="1:15" x14ac:dyDescent="0.25">
      <c r="A10" s="45" t="s">
        <v>1978</v>
      </c>
      <c r="B10" s="45" t="s">
        <v>1979</v>
      </c>
      <c r="C10" s="45">
        <v>30602</v>
      </c>
      <c r="D10" s="45" t="s">
        <v>1967</v>
      </c>
      <c r="E10" s="45" t="s">
        <v>118</v>
      </c>
      <c r="F10" s="45" t="s">
        <v>322</v>
      </c>
      <c r="G10" s="45">
        <v>395394</v>
      </c>
      <c r="H10" s="45" t="s">
        <v>1968</v>
      </c>
      <c r="I10" s="45" t="s">
        <v>605</v>
      </c>
      <c r="J10" s="45" t="s">
        <v>606</v>
      </c>
      <c r="K10" s="45" t="s">
        <v>1972</v>
      </c>
    </row>
    <row r="11" spans="1:15" x14ac:dyDescent="0.25">
      <c r="A11" s="45" t="s">
        <v>1980</v>
      </c>
      <c r="B11" s="45" t="s">
        <v>1979</v>
      </c>
      <c r="C11" s="45">
        <v>30774</v>
      </c>
      <c r="D11" s="45" t="s">
        <v>1967</v>
      </c>
      <c r="E11" s="45" t="s">
        <v>728</v>
      </c>
      <c r="F11" s="45" t="s">
        <v>871</v>
      </c>
      <c r="G11" s="45">
        <v>401666</v>
      </c>
      <c r="H11" s="45" t="s">
        <v>1968</v>
      </c>
      <c r="I11" s="45" t="s">
        <v>353</v>
      </c>
      <c r="J11" s="45" t="s">
        <v>354</v>
      </c>
      <c r="K11" s="45" t="s">
        <v>871</v>
      </c>
    </row>
    <row r="12" spans="1:15" x14ac:dyDescent="0.25">
      <c r="A12" s="45" t="s">
        <v>1981</v>
      </c>
      <c r="B12" s="45" t="s">
        <v>1979</v>
      </c>
      <c r="C12" s="45">
        <v>30602</v>
      </c>
      <c r="D12" s="45" t="s">
        <v>1967</v>
      </c>
      <c r="E12" s="45" t="s">
        <v>118</v>
      </c>
      <c r="F12" s="45" t="s">
        <v>317</v>
      </c>
      <c r="G12" s="45">
        <v>399065</v>
      </c>
      <c r="H12" s="45" t="s">
        <v>1968</v>
      </c>
      <c r="I12" s="45" t="s">
        <v>353</v>
      </c>
      <c r="J12" s="45" t="s">
        <v>354</v>
      </c>
      <c r="K12" s="45" t="s">
        <v>317</v>
      </c>
    </row>
    <row r="13" spans="1:15" x14ac:dyDescent="0.25">
      <c r="A13" s="45" t="s">
        <v>1982</v>
      </c>
      <c r="B13" s="45" t="s">
        <v>1983</v>
      </c>
      <c r="C13" s="45">
        <v>30548</v>
      </c>
      <c r="D13" s="45" t="s">
        <v>1967</v>
      </c>
      <c r="E13" s="45" t="s">
        <v>1971</v>
      </c>
      <c r="F13" s="45" t="s">
        <v>317</v>
      </c>
      <c r="G13" s="45">
        <v>399065</v>
      </c>
      <c r="H13" s="45" t="s">
        <v>1968</v>
      </c>
      <c r="I13" s="45" t="s">
        <v>353</v>
      </c>
      <c r="J13" s="45" t="s">
        <v>354</v>
      </c>
      <c r="K13" s="45" t="s">
        <v>317</v>
      </c>
    </row>
    <row r="14" spans="1:15" x14ac:dyDescent="0.25">
      <c r="A14" s="45" t="s">
        <v>1984</v>
      </c>
      <c r="B14" s="45" t="s">
        <v>1966</v>
      </c>
      <c r="C14" s="45">
        <v>30644</v>
      </c>
      <c r="D14" s="45" t="s">
        <v>1967</v>
      </c>
      <c r="E14" s="45" t="s">
        <v>311</v>
      </c>
      <c r="F14" s="45" t="s">
        <v>415</v>
      </c>
      <c r="G14" s="45">
        <v>399236</v>
      </c>
      <c r="H14" s="45" t="s">
        <v>1968</v>
      </c>
      <c r="I14" s="45" t="s">
        <v>104</v>
      </c>
      <c r="J14" s="45" t="s">
        <v>105</v>
      </c>
      <c r="K14" s="45" t="s">
        <v>317</v>
      </c>
    </row>
    <row r="15" spans="1:15" x14ac:dyDescent="0.25">
      <c r="A15" s="45" t="s">
        <v>1985</v>
      </c>
      <c r="B15" s="45" t="s">
        <v>1983</v>
      </c>
      <c r="C15" s="45">
        <v>30722</v>
      </c>
      <c r="D15" s="45" t="s">
        <v>1967</v>
      </c>
      <c r="E15" s="45" t="s">
        <v>595</v>
      </c>
      <c r="F15" s="45" t="s">
        <v>871</v>
      </c>
      <c r="G15" s="45">
        <v>401666</v>
      </c>
      <c r="H15" s="45" t="s">
        <v>1968</v>
      </c>
      <c r="I15" s="45" t="s">
        <v>353</v>
      </c>
      <c r="J15" s="45" t="s">
        <v>354</v>
      </c>
      <c r="K15" s="45" t="s">
        <v>871</v>
      </c>
    </row>
    <row r="16" spans="1:15" x14ac:dyDescent="0.25">
      <c r="A16" s="45" t="s">
        <v>1986</v>
      </c>
      <c r="B16" s="45" t="s">
        <v>1983</v>
      </c>
      <c r="C16" s="45">
        <v>30644</v>
      </c>
      <c r="D16" s="45" t="s">
        <v>1967</v>
      </c>
      <c r="E16" s="45" t="s">
        <v>311</v>
      </c>
      <c r="F16" s="45" t="s">
        <v>415</v>
      </c>
      <c r="G16" s="45">
        <v>399236</v>
      </c>
      <c r="H16" s="45" t="s">
        <v>1968</v>
      </c>
      <c r="I16" s="45" t="s">
        <v>104</v>
      </c>
      <c r="J16" s="45" t="s">
        <v>105</v>
      </c>
      <c r="K16" s="45" t="s">
        <v>317</v>
      </c>
    </row>
    <row r="17" spans="1:11" x14ac:dyDescent="0.25">
      <c r="A17" s="45" t="s">
        <v>1987</v>
      </c>
      <c r="B17" s="45" t="s">
        <v>1983</v>
      </c>
      <c r="C17" s="45">
        <v>30548</v>
      </c>
      <c r="D17" s="45" t="s">
        <v>1967</v>
      </c>
      <c r="E17" s="45" t="s">
        <v>1971</v>
      </c>
      <c r="F17" s="45" t="s">
        <v>322</v>
      </c>
      <c r="G17" s="45">
        <v>395394</v>
      </c>
      <c r="H17" s="45" t="s">
        <v>1968</v>
      </c>
      <c r="I17" s="45" t="s">
        <v>605</v>
      </c>
      <c r="J17" s="45" t="s">
        <v>606</v>
      </c>
      <c r="K17" s="45" t="s">
        <v>1972</v>
      </c>
    </row>
    <row r="18" spans="1:11" x14ac:dyDescent="0.25">
      <c r="A18" s="45" t="s">
        <v>1988</v>
      </c>
      <c r="B18" s="45" t="s">
        <v>1966</v>
      </c>
      <c r="C18" s="45">
        <v>30548</v>
      </c>
      <c r="D18" s="45" t="s">
        <v>1967</v>
      </c>
      <c r="E18" s="45" t="s">
        <v>1971</v>
      </c>
      <c r="F18" s="45" t="s">
        <v>317</v>
      </c>
      <c r="G18" s="45">
        <v>399063</v>
      </c>
      <c r="H18" s="45" t="s">
        <v>1968</v>
      </c>
      <c r="I18" s="45" t="s">
        <v>347</v>
      </c>
      <c r="J18" s="45" t="s">
        <v>348</v>
      </c>
      <c r="K18" s="45" t="s">
        <v>317</v>
      </c>
    </row>
    <row r="19" spans="1:11" x14ac:dyDescent="0.25">
      <c r="A19" s="45" t="s">
        <v>1989</v>
      </c>
      <c r="B19" s="45" t="s">
        <v>1966</v>
      </c>
      <c r="C19" s="45">
        <v>30548</v>
      </c>
      <c r="D19" s="45" t="s">
        <v>1967</v>
      </c>
      <c r="E19" s="45" t="s">
        <v>1971</v>
      </c>
      <c r="F19" s="45" t="s">
        <v>317</v>
      </c>
      <c r="G19" s="45">
        <v>399065</v>
      </c>
      <c r="H19" s="45" t="s">
        <v>1968</v>
      </c>
      <c r="I19" s="45" t="s">
        <v>353</v>
      </c>
      <c r="J19" s="45" t="s">
        <v>354</v>
      </c>
      <c r="K19" s="45" t="s">
        <v>317</v>
      </c>
    </row>
    <row r="20" spans="1:11" x14ac:dyDescent="0.25">
      <c r="A20" s="45" t="s">
        <v>1990</v>
      </c>
      <c r="B20" s="45" t="s">
        <v>1979</v>
      </c>
      <c r="C20" s="45">
        <v>30644</v>
      </c>
      <c r="D20" s="45" t="s">
        <v>1967</v>
      </c>
      <c r="E20" s="45" t="s">
        <v>311</v>
      </c>
      <c r="F20" s="45" t="s">
        <v>415</v>
      </c>
      <c r="G20" s="45">
        <v>399236</v>
      </c>
      <c r="H20" s="45" t="s">
        <v>1968</v>
      </c>
      <c r="I20" s="45" t="s">
        <v>104</v>
      </c>
      <c r="J20" s="45" t="s">
        <v>105</v>
      </c>
      <c r="K20" s="45" t="s">
        <v>317</v>
      </c>
    </row>
  </sheetData>
  <autoFilter ref="A2:K20" xr:uid="{8C6A594B-0D5B-4B97-B3EC-24132FB5AD4F}"/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Vessel Activity Summary</vt:lpstr>
      <vt:lpstr>Cargo Analysis</vt:lpstr>
      <vt:lpstr>2021 Vessel Calls</vt:lpstr>
      <vt:lpstr>2020 Vessel Calls</vt:lpstr>
      <vt:lpstr>Vessel Location Analysis</vt:lpstr>
      <vt:lpstr>Cargo Traffic Stats</vt:lpstr>
      <vt:lpstr>Cargo Traffic Stats Summary</vt:lpstr>
      <vt:lpstr>Provisioning 2020</vt:lpstr>
      <vt:lpstr>Provisioning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Keevan Gipson</dc:creator>
  <cp:lastModifiedBy>Keevan Gipson</cp:lastModifiedBy>
  <dcterms:created xsi:type="dcterms:W3CDTF">2021-02-03T14:35:45Z</dcterms:created>
  <dcterms:modified xsi:type="dcterms:W3CDTF">2021-02-04T20:56:52Z</dcterms:modified>
</cp:coreProperties>
</file>