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umbs\Desktop\"/>
    </mc:Choice>
  </mc:AlternateContent>
  <xr:revisionPtr revIDLastSave="0" documentId="13_ncr:1_{8C7495C7-BEB4-4C69-AA5C-6A97016233BE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Weekly Arrival-Departures 2020" sheetId="1" r:id="rId1"/>
    <sheet name="Executive Summary 2020" sheetId="5" r:id="rId2"/>
    <sheet name="Weekly Arrival-Departures 2021" sheetId="6" r:id="rId3"/>
    <sheet name="Executive Summary 2021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G35" i="6" l="1"/>
  <c r="BF35" i="6"/>
  <c r="BE35" i="6" l="1"/>
  <c r="BD35" i="6"/>
  <c r="Q19" i="7"/>
  <c r="Q20" i="7"/>
  <c r="BC35" i="6" l="1"/>
  <c r="BB35" i="6"/>
  <c r="BA35" i="6" l="1"/>
  <c r="AZ35" i="6"/>
  <c r="AY35" i="6" l="1"/>
  <c r="AX35" i="6"/>
  <c r="AW35" i="6"/>
  <c r="AV35" i="6"/>
  <c r="AU35" i="6" l="1"/>
  <c r="AT35" i="6" l="1"/>
  <c r="AS35" i="6" l="1"/>
  <c r="AR35" i="6"/>
  <c r="AQ35" i="6" l="1"/>
  <c r="AP35" i="6"/>
  <c r="AO35" i="6" l="1"/>
  <c r="AN35" i="6"/>
  <c r="AM35" i="6" l="1"/>
  <c r="AL35" i="6"/>
  <c r="AK35" i="6" l="1"/>
  <c r="AJ35" i="6"/>
  <c r="B35" i="6"/>
  <c r="CB33" i="6" l="1"/>
  <c r="AI35" i="6"/>
  <c r="AH35" i="6"/>
  <c r="CB32" i="6" l="1"/>
  <c r="CB31" i="6"/>
  <c r="CB30" i="6"/>
  <c r="CB29" i="6"/>
  <c r="CB28" i="6"/>
  <c r="CB27" i="6"/>
  <c r="CB26" i="6"/>
  <c r="CB25" i="6"/>
  <c r="CB24" i="6"/>
  <c r="CB23" i="6"/>
  <c r="CB22" i="6"/>
  <c r="CB21" i="6"/>
  <c r="CB20" i="6"/>
  <c r="CB19" i="6"/>
  <c r="CB18" i="6"/>
  <c r="CB17" i="6"/>
  <c r="CB16" i="6"/>
  <c r="CB15" i="6"/>
  <c r="CB14" i="6"/>
  <c r="CB13" i="6"/>
  <c r="CB12" i="6"/>
  <c r="CB11" i="6"/>
  <c r="CB10" i="6"/>
  <c r="CB9" i="6"/>
  <c r="CB8" i="6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G35" i="6" l="1"/>
  <c r="AF35" i="6"/>
  <c r="AE35" i="6" l="1"/>
  <c r="AD35" i="6"/>
  <c r="AC35" i="6" l="1"/>
  <c r="AB35" i="6"/>
  <c r="Z35" i="6" l="1"/>
  <c r="AA35" i="6" l="1"/>
  <c r="Y35" i="6" l="1"/>
  <c r="X35" i="6"/>
  <c r="W35" i="6" l="1"/>
  <c r="V35" i="6"/>
  <c r="S35" i="6" l="1"/>
  <c r="R35" i="6"/>
  <c r="U35" i="6"/>
  <c r="T35" i="6"/>
  <c r="Q35" i="6" l="1"/>
  <c r="P35" i="6"/>
  <c r="O35" i="6" l="1"/>
  <c r="N35" i="6"/>
  <c r="M35" i="6" l="1"/>
  <c r="L35" i="6"/>
  <c r="K35" i="6" l="1"/>
  <c r="J35" i="6"/>
  <c r="H35" i="6" l="1"/>
  <c r="D35" i="6"/>
  <c r="I35" i="6"/>
  <c r="G35" i="6" l="1"/>
  <c r="F35" i="6"/>
  <c r="E35" i="6" l="1"/>
  <c r="C35" i="6"/>
  <c r="O20" i="7"/>
  <c r="N20" i="7"/>
  <c r="M20" i="7"/>
  <c r="L20" i="7"/>
  <c r="K20" i="7"/>
  <c r="J20" i="7"/>
  <c r="I20" i="7"/>
  <c r="H20" i="7"/>
  <c r="G20" i="7"/>
  <c r="F20" i="7"/>
  <c r="E20" i="7"/>
  <c r="D20" i="7"/>
  <c r="O19" i="7"/>
  <c r="N19" i="7"/>
  <c r="M19" i="7"/>
  <c r="L19" i="7"/>
  <c r="K19" i="7"/>
  <c r="J19" i="7"/>
  <c r="I19" i="7"/>
  <c r="H19" i="7"/>
  <c r="G19" i="7"/>
  <c r="F19" i="7"/>
  <c r="E19" i="7"/>
  <c r="D19" i="7"/>
  <c r="AK32" i="1" l="1"/>
  <c r="AJ32" i="1"/>
  <c r="AI32" i="1" l="1"/>
  <c r="AH32" i="1"/>
  <c r="N19" i="5" l="1"/>
  <c r="M19" i="5"/>
  <c r="AG32" i="1" l="1"/>
  <c r="AF32" i="1"/>
  <c r="AE32" i="1" l="1"/>
  <c r="AD32" i="1"/>
  <c r="AC32" i="1" l="1"/>
  <c r="AB32" i="1"/>
  <c r="AA32" i="1" l="1"/>
  <c r="Z32" i="1"/>
  <c r="Y32" i="1"/>
  <c r="X32" i="1"/>
  <c r="W32" i="1"/>
  <c r="V32" i="1"/>
  <c r="U32" i="1"/>
  <c r="T32" i="1"/>
  <c r="Q32" i="1"/>
  <c r="P32" i="1"/>
  <c r="D20" i="5" l="1"/>
  <c r="E20" i="5"/>
  <c r="F20" i="5"/>
  <c r="G20" i="5"/>
  <c r="H20" i="5"/>
  <c r="I20" i="5"/>
  <c r="J20" i="5"/>
  <c r="K20" i="5"/>
  <c r="L20" i="5"/>
  <c r="D19" i="5"/>
  <c r="E19" i="5"/>
  <c r="F19" i="5"/>
  <c r="G19" i="5"/>
  <c r="H19" i="5"/>
  <c r="I19" i="5"/>
  <c r="J19" i="5"/>
  <c r="K19" i="5"/>
  <c r="L19" i="5"/>
  <c r="N20" i="5" l="1"/>
  <c r="O20" i="5"/>
  <c r="O19" i="5"/>
  <c r="Q20" i="5"/>
  <c r="Q19" i="5"/>
  <c r="M20" i="5" l="1"/>
  <c r="R32" i="1" l="1"/>
  <c r="S32" i="1"/>
  <c r="M32" i="1" l="1"/>
  <c r="L32" i="1"/>
  <c r="K32" i="1"/>
  <c r="J32" i="1"/>
  <c r="I32" i="1"/>
  <c r="H32" i="1"/>
  <c r="G32" i="1"/>
  <c r="F32" i="1"/>
  <c r="E32" i="1"/>
  <c r="D32" i="1"/>
  <c r="C32" i="1"/>
  <c r="B32" i="1"/>
  <c r="O10" i="1" l="1"/>
  <c r="N10" i="1"/>
  <c r="O8" i="1"/>
  <c r="N8" i="1"/>
  <c r="N32" i="1" s="1"/>
  <c r="O32" i="1" l="1"/>
</calcChain>
</file>

<file path=xl/sharedStrings.xml><?xml version="1.0" encoding="utf-8"?>
<sst xmlns="http://schemas.openxmlformats.org/spreadsheetml/2006/main" count="395" uniqueCount="169">
  <si>
    <t>American Airlines</t>
  </si>
  <si>
    <t>Air France</t>
  </si>
  <si>
    <t>Jet Blue</t>
  </si>
  <si>
    <t>Caribbean Airlines</t>
  </si>
  <si>
    <t>KLM</t>
  </si>
  <si>
    <t>Spirit</t>
  </si>
  <si>
    <t>IN</t>
  </si>
  <si>
    <t>OUT</t>
  </si>
  <si>
    <t>Airline weekly total</t>
  </si>
  <si>
    <t>Jet Air</t>
  </si>
  <si>
    <t>General Aviation</t>
  </si>
  <si>
    <t>Sky High</t>
  </si>
  <si>
    <t>Air Century</t>
  </si>
  <si>
    <t>Week  36</t>
  </si>
  <si>
    <t>Week 37</t>
  </si>
  <si>
    <t>Week 38</t>
  </si>
  <si>
    <t>Week 39</t>
  </si>
  <si>
    <t>Charter</t>
  </si>
  <si>
    <t>Week 40</t>
  </si>
  <si>
    <t>Week 41</t>
  </si>
  <si>
    <t>Week 42</t>
  </si>
  <si>
    <t>Air Sunshine</t>
  </si>
  <si>
    <t>Week 43</t>
  </si>
  <si>
    <t>Week 44</t>
  </si>
  <si>
    <t>Montly Totals Passengers 2019-2020</t>
  </si>
  <si>
    <t>PAX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</si>
  <si>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</si>
  <si>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</si>
  <si>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</si>
  <si>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</si>
  <si>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</si>
  <si>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</si>
  <si>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</si>
  <si>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</si>
  <si>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</si>
  <si>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</si>
  <si>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</si>
  <si>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</si>
  <si>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Arrivals</t>
  </si>
  <si>
    <t>REF 2020 vs 2019</t>
  </si>
  <si>
    <t>Departure</t>
  </si>
  <si>
    <t>Week  45</t>
  </si>
  <si>
    <t>Week 46</t>
  </si>
  <si>
    <t>Week 47</t>
  </si>
  <si>
    <t>Week 48</t>
  </si>
  <si>
    <t>Week 49</t>
  </si>
  <si>
    <t>Week 50</t>
  </si>
  <si>
    <t>Week 51</t>
  </si>
  <si>
    <t>Week 52</t>
  </si>
  <si>
    <t>Week 53</t>
  </si>
  <si>
    <t xml:space="preserve">September </t>
  </si>
  <si>
    <t>Aug 31 / Sep 6</t>
  </si>
  <si>
    <t>Sep 7 / Sep[ 13</t>
  </si>
  <si>
    <t>Sep 14 / Sep 20</t>
  </si>
  <si>
    <t>Sep 21 / Sep 27</t>
  </si>
  <si>
    <t>Sep 28 / Oct 4</t>
  </si>
  <si>
    <t>Oct 5 / Oct 11</t>
  </si>
  <si>
    <t>Oct 12 Oct 18</t>
  </si>
  <si>
    <t>Oct 19 / Oct 25</t>
  </si>
  <si>
    <t>Oct 26 / Nov 1</t>
  </si>
  <si>
    <t>Nov 2 / Nov 8</t>
  </si>
  <si>
    <t>Nov 9 / Nov 15</t>
  </si>
  <si>
    <t>Nov 16 / Nov 22</t>
  </si>
  <si>
    <t>Nov 23 / Nov 29</t>
  </si>
  <si>
    <t>Nov 30 / Dec 6</t>
  </si>
  <si>
    <t>Dec 7 / Dec 13</t>
  </si>
  <si>
    <t>Dec 14 / Dec 20</t>
  </si>
  <si>
    <t>Dec 21 / Dec 27</t>
  </si>
  <si>
    <t>Dec 28 / Jan 3</t>
  </si>
  <si>
    <t>Year to date</t>
  </si>
  <si>
    <t>Arrival</t>
  </si>
  <si>
    <t>United Airlines</t>
  </si>
  <si>
    <t>Inter Caribbean</t>
  </si>
  <si>
    <t>Delta</t>
  </si>
  <si>
    <t>SXM Airways</t>
  </si>
  <si>
    <t>Windward Express</t>
  </si>
  <si>
    <t>Anguilla Air Services</t>
  </si>
  <si>
    <t>Silver Airways (Seaborne)</t>
  </si>
  <si>
    <t>St. Barths Commuter</t>
  </si>
  <si>
    <t>Trans Anguilla</t>
  </si>
  <si>
    <t>Air Antilles</t>
  </si>
  <si>
    <t>Copa</t>
  </si>
  <si>
    <t>WinAir</t>
  </si>
  <si>
    <t xml:space="preserve">** Information per STATS department </t>
  </si>
  <si>
    <t>Week 53 pertains to the overall total weeks in the year</t>
  </si>
  <si>
    <t>REF 2021 vs 2020</t>
  </si>
  <si>
    <t>Montly Totals Passengers 2020 - 2021</t>
  </si>
  <si>
    <t>January</t>
  </si>
  <si>
    <t>Week 1</t>
  </si>
  <si>
    <t>Jan 4 - Jan 10</t>
  </si>
  <si>
    <t>Jan 11 - 17</t>
  </si>
  <si>
    <t>Jan 18 - 24</t>
  </si>
  <si>
    <t>Jan 25 - Jan 31</t>
  </si>
  <si>
    <t>Week 2</t>
  </si>
  <si>
    <t>Week 3</t>
  </si>
  <si>
    <t>Week 4</t>
  </si>
  <si>
    <t>LIAT</t>
  </si>
  <si>
    <t>Week 5</t>
  </si>
  <si>
    <t>Week 6</t>
  </si>
  <si>
    <t>Week 7</t>
  </si>
  <si>
    <t>Week 8</t>
  </si>
  <si>
    <t>Week 9</t>
  </si>
  <si>
    <t>Feb 01 - 07</t>
  </si>
  <si>
    <t>Feb 08 - 14</t>
  </si>
  <si>
    <t>Feb 15 - 21</t>
  </si>
  <si>
    <t>Feb 22 - 28</t>
  </si>
  <si>
    <t>Mar 01 - 07</t>
  </si>
  <si>
    <t>Week 10</t>
  </si>
  <si>
    <t>Mar 08 - 14</t>
  </si>
  <si>
    <t>Week 11</t>
  </si>
  <si>
    <t>Week 12</t>
  </si>
  <si>
    <t>Week 13</t>
  </si>
  <si>
    <t>Week 14</t>
  </si>
  <si>
    <t>Mar 15 - 21</t>
  </si>
  <si>
    <t>Mar 22 - 28</t>
  </si>
  <si>
    <t>Mar 29 - Apr 04</t>
  </si>
  <si>
    <t>April 05 - 11</t>
  </si>
  <si>
    <t>Week 15</t>
  </si>
  <si>
    <t xml:space="preserve">Week 16 </t>
  </si>
  <si>
    <t>Week 17</t>
  </si>
  <si>
    <t>Week 18</t>
  </si>
  <si>
    <t>April 12 - 18</t>
  </si>
  <si>
    <t>Apr 19 - 25</t>
  </si>
  <si>
    <t>Apr 26 - May 02</t>
  </si>
  <si>
    <t>May 03 - 09</t>
  </si>
  <si>
    <t>Air Caraibes</t>
  </si>
  <si>
    <t xml:space="preserve"> </t>
  </si>
  <si>
    <t xml:space="preserve">Week 19 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</si>
  <si>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</si>
  <si>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</si>
  <si>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</si>
  <si>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</si>
  <si>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</si>
  <si>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</si>
  <si>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</si>
  <si>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</si>
  <si>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</si>
  <si>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</si>
  <si>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</si>
  <si>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</si>
  <si>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</si>
  <si>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</si>
  <si>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May 10 - 16</t>
  </si>
  <si>
    <t>May 17 - 23</t>
  </si>
  <si>
    <t>May 24 - 30</t>
  </si>
  <si>
    <t>May 31 - Jun 06</t>
  </si>
  <si>
    <t>Jun 07 - 13</t>
  </si>
  <si>
    <t>Jun 14 - 20</t>
  </si>
  <si>
    <t>Jun 21 - 27</t>
  </si>
  <si>
    <t>Jun 28 - Jul 04</t>
  </si>
  <si>
    <t>Jul 05 - 11</t>
  </si>
  <si>
    <t>Jul 12 - 18</t>
  </si>
  <si>
    <t>Jul 19 - 25</t>
  </si>
  <si>
    <t>Jul 26 - Aug 01</t>
  </si>
  <si>
    <t>Aug 01 - 08</t>
  </si>
  <si>
    <t>Aug 09 - 15</t>
  </si>
  <si>
    <t>Aug 16 - 22</t>
  </si>
  <si>
    <t>Week 34</t>
  </si>
  <si>
    <t>Week 35</t>
  </si>
  <si>
    <t>Week 36</t>
  </si>
  <si>
    <t>Aug 23 - 29</t>
  </si>
  <si>
    <t>Aug 30 - Sep 05</t>
  </si>
  <si>
    <t>Sep 06 - 12</t>
  </si>
  <si>
    <t>Sep 13 - 19</t>
  </si>
  <si>
    <t>Sep 20 - 26</t>
  </si>
  <si>
    <t>Sep 27 - Oct 03</t>
  </si>
  <si>
    <t xml:space="preserve">August </t>
  </si>
  <si>
    <t xml:space="preserve">Calendar Week 27 runs Monday 05/07 through Sunday 11/07 and is based on total weeks in the year 2021. </t>
  </si>
  <si>
    <t xml:space="preserve">Frontier Airlines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</si>
</sst>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00_);_(* \(#,##0.00000\);_(* &quot;-&quot;??_);_(@_)"/>
    <numFmt numFmtId="169" formatCode="_(* #,##0.0000_);_(* \(#,##0.0000\);_(* &quot;-&quot;??_);_(@_)"/>
  </numFmts>
  <fonts count="1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indexed="8"/>
      <name val="Calibri"/>
      <family val="2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26">
    <xf numFmtId="0" fontId="0" fillId="0" borderId="0" xfId="0"/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0" borderId="12" xfId="1" applyBorder="1" applyAlignment="1" applyProtection="1">
      <alignment horizontal="center"/>
    </xf>
    <xf numFmtId="0" fontId="1" fillId="0" borderId="13" xfId="1" applyBorder="1" applyAlignment="1" applyProtection="1">
      <alignment horizontal="center"/>
    </xf>
    <xf numFmtId="0" fontId="1" fillId="0" borderId="13" xfId="1" applyFill="1" applyBorder="1" applyAlignment="1" applyProtection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/>
    <xf numFmtId="0" fontId="7" fillId="2" borderId="5" xfId="0" applyFont="1" applyFill="1" applyBorder="1"/>
    <xf numFmtId="0" fontId="7" fillId="0" borderId="16" xfId="0" applyFont="1" applyBorder="1"/>
    <xf numFmtId="0" fontId="7" fillId="0" borderId="11" xfId="0" applyFont="1" applyBorder="1"/>
    <xf numFmtId="0" fontId="7" fillId="0" borderId="15" xfId="0" applyFont="1" applyBorder="1"/>
    <xf numFmtId="0" fontId="7" fillId="0" borderId="10" xfId="0" applyFont="1" applyBorder="1"/>
    <xf numFmtId="164" fontId="7" fillId="0" borderId="16" xfId="2" applyNumberFormat="1" applyFont="1" applyFill="1" applyBorder="1" applyAlignment="1" applyProtection="1"/>
    <xf numFmtId="164" fontId="7" fillId="0" borderId="11" xfId="2" applyNumberFormat="1" applyFont="1" applyFill="1" applyBorder="1" applyAlignment="1" applyProtection="1"/>
    <xf numFmtId="164" fontId="7" fillId="0" borderId="15" xfId="2" applyNumberFormat="1" applyFont="1" applyFill="1" applyBorder="1" applyAlignment="1" applyProtection="1"/>
    <xf numFmtId="9" fontId="7" fillId="2" borderId="17" xfId="3" applyFont="1" applyFill="1" applyBorder="1" applyAlignment="1" applyProtection="1">
      <alignment horizontal="center"/>
    </xf>
    <xf numFmtId="9" fontId="7" fillId="0" borderId="10" xfId="3" applyFont="1" applyBorder="1"/>
    <xf numFmtId="9" fontId="7" fillId="0" borderId="16" xfId="3" applyFont="1" applyFill="1" applyBorder="1" applyAlignment="1" applyProtection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Border="1" applyAlignment="1">
      <alignment horizontal="center"/>
    </xf>
    <xf numFmtId="165" fontId="7" fillId="2" borderId="17" xfId="3" applyNumberFormat="1" applyFont="1" applyFill="1" applyBorder="1" applyAlignment="1" applyProtection="1">
      <alignment horizontal="center"/>
    </xf>
    <xf numFmtId="9" fontId="7" fillId="0" borderId="16" xfId="3" applyNumberFormat="1" applyFont="1" applyFill="1" applyBorder="1" applyAlignment="1" applyProtection="1"/>
    <xf numFmtId="0" fontId="1" fillId="0" borderId="8" xfId="1" applyFill="1" applyBorder="1" applyAlignment="1" applyProtection="1">
      <alignment horizontal="center"/>
    </xf>
    <xf numFmtId="0" fontId="0" fillId="0" borderId="0" xfId="0" applyFont="1"/>
    <xf numFmtId="0" fontId="0" fillId="7" borderId="20" xfId="0" applyFill="1" applyBorder="1" applyAlignment="1">
      <alignment horizontal="center"/>
    </xf>
    <xf numFmtId="0" fontId="1" fillId="0" borderId="8" xfId="1" applyBorder="1" applyAlignment="1" applyProtection="1">
      <alignment horizontal="center"/>
    </xf>
    <xf numFmtId="0" fontId="13" fillId="0" borderId="0" xfId="0" applyFont="1" applyAlignment="1">
      <alignment wrapText="1"/>
    </xf>
    <xf numFmtId="0" fontId="0" fillId="0" borderId="0" xfId="0" applyBorder="1"/>
    <xf numFmtId="0" fontId="0" fillId="0" borderId="0" xfId="0" applyFill="1"/>
    <xf numFmtId="0" fontId="0" fillId="7" borderId="19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1" fillId="0" borderId="24" xfId="1" applyFill="1" applyBorder="1" applyAlignment="1" applyProtection="1">
      <alignment horizontal="center"/>
    </xf>
    <xf numFmtId="0" fontId="1" fillId="7" borderId="16" xfId="1" applyFill="1" applyBorder="1" applyProtection="1"/>
    <xf numFmtId="0" fontId="11" fillId="0" borderId="20" xfId="0" applyFont="1" applyBorder="1" applyAlignment="1">
      <alignment horizontal="center" vertical="center"/>
    </xf>
    <xf numFmtId="0" fontId="1" fillId="7" borderId="24" xfId="1" applyFill="1" applyBorder="1" applyProtection="1"/>
    <xf numFmtId="0" fontId="1" fillId="0" borderId="0" xfId="1" applyFill="1" applyBorder="1" applyAlignment="1" applyProtection="1">
      <alignment horizontal="center"/>
    </xf>
    <xf numFmtId="0" fontId="11" fillId="0" borderId="0" xfId="0" applyFont="1" applyBorder="1"/>
    <xf numFmtId="0" fontId="11" fillId="0" borderId="20" xfId="0" applyFont="1" applyBorder="1"/>
    <xf numFmtId="0" fontId="0" fillId="0" borderId="9" xfId="0" applyBorder="1"/>
    <xf numFmtId="0" fontId="0" fillId="7" borderId="0" xfId="0" applyFill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20" xfId="0" applyBorder="1"/>
    <xf numFmtId="0" fontId="11" fillId="0" borderId="8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/>
    </xf>
    <xf numFmtId="0" fontId="14" fillId="0" borderId="0" xfId="0" applyFont="1" applyAlignment="1">
      <alignment wrapText="1"/>
    </xf>
    <xf numFmtId="0" fontId="0" fillId="7" borderId="14" xfId="0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1" fillId="0" borderId="5" xfId="1" applyBorder="1" applyAlignment="1" applyProtection="1">
      <alignment horizontal="center"/>
    </xf>
    <xf numFmtId="0" fontId="2" fillId="3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6" fontId="0" fillId="0" borderId="0" xfId="0" applyNumberFormat="1"/>
    <xf numFmtId="0" fontId="4" fillId="5" borderId="26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7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8" borderId="10" xfId="0" applyFont="1" applyFill="1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10" fillId="8" borderId="15" xfId="0" applyFont="1" applyFill="1" applyBorder="1" applyAlignment="1">
      <alignment horizontal="center"/>
    </xf>
    <xf numFmtId="17" fontId="11" fillId="0" borderId="20" xfId="0" applyNumberFormat="1" applyFont="1" applyBorder="1" applyAlignment="1">
      <alignment horizontal="center" vertical="center"/>
    </xf>
    <xf numFmtId="17" fontId="11" fillId="0" borderId="5" xfId="0" applyNumberFormat="1" applyFont="1" applyBorder="1" applyAlignment="1">
      <alignment horizontal="center" vertical="center"/>
    </xf>
    <xf numFmtId="17" fontId="11" fillId="0" borderId="6" xfId="0" applyNumberFormat="1" applyFont="1" applyBorder="1" applyAlignment="1">
      <alignment horizontal="center" vertical="center"/>
    </xf>
    <xf numFmtId="17" fontId="11" fillId="0" borderId="7" xfId="0" applyNumberFormat="1" applyFont="1" applyBorder="1" applyAlignment="1">
      <alignment horizontal="center" vertical="center"/>
    </xf>
    <xf numFmtId="17" fontId="11" fillId="0" borderId="8" xfId="0" applyNumberFormat="1" applyFont="1" applyBorder="1" applyAlignment="1">
      <alignment horizontal="center" vertical="center"/>
    </xf>
    <xf numFmtId="17" fontId="11" fillId="0" borderId="0" xfId="0" applyNumberFormat="1" applyFont="1" applyBorder="1" applyAlignment="1">
      <alignment horizontal="center" vertical="center"/>
    </xf>
    <xf numFmtId="17" fontId="11" fillId="0" borderId="9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6" fontId="2" fillId="2" borderId="16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0" fillId="0" borderId="0" xfId="0" applyNumberFormat="1"/>
    <xf numFmtId="169" fontId="0" fillId="0" borderId="0" xfId="0" applyNumberFormat="1"/>
    <xf numFmtId="164" fontId="0" fillId="0" borderId="0" xfId="0" applyNumberFormat="1" applyAlignment="1">
      <alignment horizontal="left"/>
    </xf>
  </cellXfs>
  <cellStyles count="4">
    <cellStyle name="Comma" xfId="2" builtinId="3"/>
    <cellStyle name="Heading 1" xfId="1" builtinId="16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'Executive Summary 2020'!$C$9</c:f>
              <c:strCache>
                <c:ptCount val="1"/>
                <c:pt idx="0">
                  <c:v>Departure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2020'!$D$7:$O$8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2020'!$D$9:$O$9</c:f>
              <c:numCache>
                <c:formatCode>_(* #,##0_);_(* \(#,##0\);_(* "-"??_);_(@_)</c:formatCode>
                <c:ptCount val="12"/>
                <c:pt idx="0">
                  <c:v>65110</c:v>
                </c:pt>
                <c:pt idx="1">
                  <c:v>61946</c:v>
                </c:pt>
                <c:pt idx="2">
                  <c:v>77964</c:v>
                </c:pt>
                <c:pt idx="3">
                  <c:v>70568</c:v>
                </c:pt>
                <c:pt idx="4">
                  <c:v>62754</c:v>
                </c:pt>
                <c:pt idx="5">
                  <c:v>59595</c:v>
                </c:pt>
                <c:pt idx="6">
                  <c:v>77115</c:v>
                </c:pt>
                <c:pt idx="7">
                  <c:v>72252</c:v>
                </c:pt>
                <c:pt idx="8">
                  <c:v>35673</c:v>
                </c:pt>
                <c:pt idx="9">
                  <c:v>43058</c:v>
                </c:pt>
                <c:pt idx="10">
                  <c:v>60240</c:v>
                </c:pt>
                <c:pt idx="11">
                  <c:v>74842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38-40E6-9E6F-4D3758BA3164}"/>
            </c:ext>
          </c:extLst>
        </c:ser>
        <c:ser>
          <c:idx val="1"/>
          <c:order val="1"/>
          <c:tx>
            <c:strRef>
              <c:f>'Executive Summary 2020'!$C$10</c:f>
              <c:strCache>
                <c:ptCount val="1"/>
                <c:pt idx="0">
                  <c:v>Arrivals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2020'!$D$7:$O$8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2020'!$D$10:$O$10</c:f>
              <c:numCache>
                <c:formatCode>_(* #,##0_);_(* \(#,##0\);_(* "-"??_);_(@_)</c:formatCode>
                <c:ptCount val="12"/>
                <c:pt idx="0">
                  <c:v>62542</c:v>
                </c:pt>
                <c:pt idx="1">
                  <c:v>59465</c:v>
                </c:pt>
                <c:pt idx="2">
                  <c:v>73057</c:v>
                </c:pt>
                <c:pt idx="3">
                  <c:v>65391</c:v>
                </c:pt>
                <c:pt idx="4">
                  <c:v>56090</c:v>
                </c:pt>
                <c:pt idx="5">
                  <c:v>56690</c:v>
                </c:pt>
                <c:pt idx="6">
                  <c:v>68499</c:v>
                </c:pt>
                <c:pt idx="7">
                  <c:v>63715</c:v>
                </c:pt>
                <c:pt idx="8">
                  <c:v>31159</c:v>
                </c:pt>
                <c:pt idx="9">
                  <c:v>44566</c:v>
                </c:pt>
                <c:pt idx="10">
                  <c:v>61701</c:v>
                </c:pt>
                <c:pt idx="11">
                  <c:v>73694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38-40E6-9E6F-4D3758BA3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0043432"/>
        <c:axId val="640043760"/>
      </c:lineChart>
      <c:catAx>
        <c:axId val="640043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043760"/>
        <c:crosses val="autoZero"/>
        <c:auto val="1"/>
        <c:lblAlgn val="ctr"/>
        <c:lblOffset val="100"/>
        <c:noMultiLvlLbl val="0"/>
      </c:catAx>
      <c:valAx>
        <c:axId val="64004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043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'Executive Summary 2020'!$C$14</c:f>
              <c:strCache>
                <c:ptCount val="1"/>
                <c:pt idx="0">
                  <c:v>Departure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2020'!$D$12:$O$13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2020'!$D$14:$O$14</c:f>
              <c:numCache>
                <c:formatCode>_(* #,##0_);_(* \(#,##0\);_(* "-"??_);_(@_)</c:formatCode>
                <c:ptCount val="12"/>
                <c:pt idx="0">
                  <c:v>80495</c:v>
                </c:pt>
                <c:pt idx="1">
                  <c:v>75196</c:v>
                </c:pt>
                <c:pt idx="2">
                  <c:v>49265</c:v>
                </c:pt>
                <c:pt idx="3">
                  <c:v>340</c:v>
                </c:pt>
                <c:pt idx="4">
                  <c:v>468</c:v>
                </c:pt>
                <c:pt idx="5">
                  <c:v>801</c:v>
                </c:pt>
                <c:pt idx="6">
                  <c:v>6190</c:v>
                </c:pt>
                <c:pt idx="7">
                  <c:v>9114</c:v>
                </c:pt>
                <c:pt idx="8">
                  <c:v>5892</c:v>
                </c:pt>
                <c:pt idx="9">
                  <c:v>9149</c:v>
                </c:pt>
                <c:pt idx="10">
                  <c:v>13554</c:v>
                </c:pt>
                <c:pt idx="11">
                  <c:v>22326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A7-488F-9865-6A8F55B7416D}"/>
            </c:ext>
          </c:extLst>
        </c:ser>
        <c:ser>
          <c:idx val="1"/>
          <c:order val="1"/>
          <c:tx>
            <c:strRef>
              <c:f>'Executive Summary 2020'!$C$15</c:f>
              <c:strCache>
                <c:ptCount val="1"/>
                <c:pt idx="0">
                  <c:v>Arrivals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2020'!$D$12:$O$13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2020'!$D$15:$O$15</c:f>
              <c:numCache>
                <c:formatCode>_(* #,##0_);_(* \(#,##0\);_(* "-"??_);_(@_)</c:formatCode>
                <c:ptCount val="12"/>
                <c:pt idx="0">
                  <c:v>67323</c:v>
                </c:pt>
                <c:pt idx="1">
                  <c:v>73291</c:v>
                </c:pt>
                <c:pt idx="2">
                  <c:v>32105</c:v>
                </c:pt>
                <c:pt idx="3">
                  <c:v>77</c:v>
                </c:pt>
                <c:pt idx="4">
                  <c:v>119</c:v>
                </c:pt>
                <c:pt idx="5">
                  <c:v>362</c:v>
                </c:pt>
                <c:pt idx="6">
                  <c:v>3636</c:v>
                </c:pt>
                <c:pt idx="7">
                  <c:v>7482</c:v>
                </c:pt>
                <c:pt idx="8">
                  <c:v>5232</c:v>
                </c:pt>
                <c:pt idx="9">
                  <c:v>10196</c:v>
                </c:pt>
                <c:pt idx="10">
                  <c:v>11862</c:v>
                </c:pt>
                <c:pt idx="11">
                  <c:v>29205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A7-488F-9865-6A8F55B74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6564952"/>
        <c:axId val="506565280"/>
      </c:lineChart>
      <c:catAx>
        <c:axId val="506564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565280"/>
        <c:crosses val="autoZero"/>
        <c:auto val="1"/>
        <c:lblAlgn val="ctr"/>
        <c:lblOffset val="100"/>
        <c:noMultiLvlLbl val="0"/>
      </c:catAx>
      <c:valAx>
        <c:axId val="50656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564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'Executive Summary 2021'!$C$9</c:f>
              <c:strCache>
                <c:ptCount val="1"/>
                <c:pt idx="0">
                  <c:v>Departure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2021'!$D$7:$O$8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2021'!$D$9:$O$9</c:f>
              <c:numCache>
                <c:formatCode>_(* #,##0_);_(* \(#,##0\);_(* "-"??_);_(@_)</c:formatCode>
                <c:ptCount val="12"/>
                <c:pt idx="0">
                  <c:v>80495</c:v>
                </c:pt>
                <c:pt idx="1">
                  <c:v>75196</c:v>
                </c:pt>
                <c:pt idx="2">
                  <c:v>49265</c:v>
                </c:pt>
                <c:pt idx="3">
                  <c:v>340</c:v>
                </c:pt>
                <c:pt idx="4">
                  <c:v>468</c:v>
                </c:pt>
                <c:pt idx="5">
                  <c:v>801</c:v>
                </c:pt>
                <c:pt idx="6">
                  <c:v>6190</c:v>
                </c:pt>
                <c:pt idx="7">
                  <c:v>9114</c:v>
                </c:pt>
                <c:pt idx="8">
                  <c:v>5892</c:v>
                </c:pt>
                <c:pt idx="9">
                  <c:v>9149</c:v>
                </c:pt>
                <c:pt idx="10">
                  <c:v>13554</c:v>
                </c:pt>
                <c:pt idx="11">
                  <c:v>22326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A2-489C-8864-A385E783165D}"/>
            </c:ext>
          </c:extLst>
        </c:ser>
        <c:ser>
          <c:idx val="1"/>
          <c:order val="1"/>
          <c:tx>
            <c:strRef>
              <c:f>'Executive Summary 2021'!$C$10</c:f>
              <c:strCache>
                <c:ptCount val="1"/>
                <c:pt idx="0">
                  <c:v>Arrivals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2021'!$D$7:$O$8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2021'!$D$10:$O$10</c:f>
              <c:numCache>
                <c:formatCode>_(* #,##0_);_(* \(#,##0\);_(* "-"??_);_(@_)</c:formatCode>
                <c:ptCount val="12"/>
                <c:pt idx="0">
                  <c:v>67323</c:v>
                </c:pt>
                <c:pt idx="1">
                  <c:v>73291</c:v>
                </c:pt>
                <c:pt idx="2">
                  <c:v>32105</c:v>
                </c:pt>
                <c:pt idx="3">
                  <c:v>77</c:v>
                </c:pt>
                <c:pt idx="4">
                  <c:v>119</c:v>
                </c:pt>
                <c:pt idx="5">
                  <c:v>362</c:v>
                </c:pt>
                <c:pt idx="6">
                  <c:v>3636</c:v>
                </c:pt>
                <c:pt idx="7">
                  <c:v>7482</c:v>
                </c:pt>
                <c:pt idx="8">
                  <c:v>5232</c:v>
                </c:pt>
                <c:pt idx="9">
                  <c:v>10196</c:v>
                </c:pt>
                <c:pt idx="10">
                  <c:v>11862</c:v>
                </c:pt>
                <c:pt idx="11">
                  <c:v>29205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A2-489C-8864-A385E7831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4013064"/>
        <c:axId val="634012736"/>
      </c:lineChart>
      <c:catAx>
        <c:axId val="63401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012736"/>
        <c:crosses val="autoZero"/>
        <c:auto val="1"/>
        <c:lblAlgn val="ctr"/>
        <c:lblOffset val="100"/>
        <c:noMultiLvlLbl val="0"/>
      </c:catAx>
      <c:valAx>
        <c:axId val="63401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01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'Executive Summary 2021'!$C$14</c:f>
              <c:strCache>
                <c:ptCount val="1"/>
                <c:pt idx="0">
                  <c:v>Departure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2021'!$D$12:$O$13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2021'!$D$14:$O$14</c:f>
              <c:numCache>
                <c:formatCode>_(* #,##0_);_(* \(#,##0\);_(* "-"??_);_(@_)</c:formatCode>
                <c:ptCount val="12"/>
                <c:pt idx="0">
                  <c:v>29840</c:v>
                </c:pt>
                <c:pt idx="1">
                  <c:v>14584</c:v>
                </c:pt>
                <c:pt idx="2">
                  <c:v>17855</c:v>
                </c:pt>
                <c:pt idx="3">
                  <c:v>26815</c:v>
                </c:pt>
                <c:pt idx="4">
                  <c:v>30257</c:v>
                </c:pt>
                <c:pt idx="5">
                  <c:v>38557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75-407A-8724-6FDFE3082C65}"/>
            </c:ext>
          </c:extLst>
        </c:ser>
        <c:ser>
          <c:idx val="1"/>
          <c:order val="1"/>
          <c:tx>
            <c:strRef>
              <c:f>'Executive Summary 2021'!$C$15</c:f>
              <c:strCache>
                <c:ptCount val="1"/>
                <c:pt idx="0">
                  <c:v>Arrivals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'Executive Summary 2021'!$D$12:$O$13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'Executive Summary 2021'!$D$15:$O$15</c:f>
              <c:numCache>
                <c:formatCode>_(* #,##0_);_(* \(#,##0\);_(* "-"??_);_(@_)</c:formatCode>
                <c:ptCount val="12"/>
                <c:pt idx="0">
                  <c:v>24894</c:v>
                </c:pt>
                <c:pt idx="1">
                  <c:v>15138</c:v>
                </c:pt>
                <c:pt idx="2">
                  <c:v>19389</c:v>
                </c:pt>
                <c:pt idx="3">
                  <c:v>26714</c:v>
                </c:pt>
                <c:pt idx="4">
                  <c:v>31645</c:v>
                </c:pt>
                <c:pt idx="5">
                  <c:v>39909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75-407A-8724-6FDFE3082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7148944"/>
        <c:axId val="637149272"/>
      </c:lineChart>
      <c:catAx>
        <c:axId val="63714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149272"/>
        <c:crosses val="autoZero"/>
        <c:auto val="1"/>
        <c:lblAlgn val="ctr"/>
        <c:lblOffset val="100"/>
        <c:noMultiLvlLbl val="0"/>
      </c:catAx>
      <c:valAx>
        <c:axId val="63714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14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4762</xdr:rowOff>
    </xdr:from>
    <xdr:to>
      <xdr:col>25</xdr:col>
      <xdr:colOff>304800</xdr:colOff>
      <xdr:row>9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3263C1-2DEE-4DE9-B5DD-4548EB1E65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9524</xdr:colOff>
      <xdr:row>10</xdr:row>
      <xdr:rowOff>195262</xdr:rowOff>
    </xdr:from>
    <xdr:to>
      <xdr:col>25</xdr:col>
      <xdr:colOff>285749</xdr:colOff>
      <xdr:row>19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BEC010-982D-4B06-A9DA-EB5166D5BB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9526</xdr:colOff>
      <xdr:row>2</xdr:row>
      <xdr:rowOff>190499</xdr:rowOff>
    </xdr:from>
    <xdr:to>
      <xdr:col>24</xdr:col>
      <xdr:colOff>600076</xdr:colOff>
      <xdr:row>12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E4BDAF-B6C8-4879-A84A-7B37419E97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19051</xdr:colOff>
      <xdr:row>14</xdr:row>
      <xdr:rowOff>14287</xdr:rowOff>
    </xdr:from>
    <xdr:to>
      <xdr:col>25</xdr:col>
      <xdr:colOff>1</xdr:colOff>
      <xdr:row>25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ED2480C-B6E8-46A6-B6C0-6778BA4FC7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L35"/>
  <sheetViews>
    <sheetView topLeftCell="A4" zoomScaleNormal="100" workbookViewId="0">
      <pane xSplit="1" topLeftCell="AB1" activePane="topRight" state="frozen"/>
      <selection pane="topRight" activeCell="A34" sqref="A34"/>
    </sheetView>
  </sheetViews>
  <sheetFormatPr defaultColWidth="12.7109375" defaultRowHeight="15" x14ac:dyDescent="0.25"/>
  <cols>
    <col min="1" max="1" width="34" customWidth="1"/>
    <col min="2" max="20" width="12.85546875" hidden="1" customWidth="1"/>
    <col min="21" max="27" width="0" hidden="1" customWidth="1"/>
  </cols>
  <sheetData>
    <row r="2" spans="1:38" ht="15.75" thickBot="1" x14ac:dyDescent="0.3"/>
    <row r="3" spans="1:38" ht="27" thickBot="1" x14ac:dyDescent="0.45">
      <c r="B3" s="40"/>
      <c r="C3" s="6"/>
      <c r="D3" s="41"/>
      <c r="E3" s="41"/>
      <c r="F3" s="40"/>
      <c r="G3" s="40"/>
      <c r="H3" s="40"/>
      <c r="I3" s="40"/>
      <c r="J3" s="95" t="s">
        <v>35</v>
      </c>
      <c r="K3" s="96"/>
      <c r="L3" s="96"/>
      <c r="M3" s="96"/>
      <c r="N3" s="96"/>
      <c r="O3" s="96"/>
      <c r="P3" s="96"/>
      <c r="Q3" s="96"/>
      <c r="R3" s="102"/>
      <c r="S3" s="103"/>
      <c r="T3" s="42"/>
      <c r="U3" s="40"/>
      <c r="V3" s="40"/>
      <c r="W3" s="40"/>
      <c r="X3" s="40"/>
      <c r="Y3" s="40"/>
      <c r="Z3" s="40"/>
      <c r="AA3" s="40"/>
      <c r="AB3" s="95" t="s">
        <v>37</v>
      </c>
      <c r="AC3" s="96"/>
      <c r="AD3" s="96"/>
      <c r="AE3" s="96"/>
      <c r="AF3" s="96"/>
      <c r="AG3" s="96"/>
      <c r="AH3" s="96"/>
      <c r="AI3" s="96"/>
      <c r="AJ3" s="96"/>
      <c r="AK3" s="99"/>
    </row>
    <row r="4" spans="1:38" ht="25.5" customHeight="1" thickBot="1" x14ac:dyDescent="0.45">
      <c r="B4" s="95" t="s">
        <v>50</v>
      </c>
      <c r="C4" s="96"/>
      <c r="D4" s="96"/>
      <c r="E4" s="96"/>
      <c r="F4" s="96"/>
      <c r="G4" s="96"/>
      <c r="H4" s="96"/>
      <c r="I4" s="96"/>
      <c r="J4" s="97"/>
      <c r="K4" s="98"/>
      <c r="L4" s="40"/>
      <c r="M4" s="40"/>
      <c r="N4" s="40"/>
      <c r="O4" s="40"/>
      <c r="P4" s="40"/>
      <c r="Q4" s="40"/>
      <c r="R4" s="95" t="s">
        <v>36</v>
      </c>
      <c r="S4" s="96"/>
      <c r="T4" s="96"/>
      <c r="U4" s="96"/>
      <c r="V4" s="96"/>
      <c r="W4" s="96"/>
      <c r="X4" s="96"/>
      <c r="Y4" s="96"/>
      <c r="Z4" s="96"/>
      <c r="AA4" s="96"/>
      <c r="AB4" s="97"/>
      <c r="AC4" s="98"/>
      <c r="AD4" s="40"/>
      <c r="AE4" s="40"/>
      <c r="AF4" s="40"/>
      <c r="AG4" s="40"/>
      <c r="AH4" s="40"/>
      <c r="AI4" s="40"/>
      <c r="AJ4" s="40"/>
      <c r="AK4" s="40"/>
    </row>
    <row r="5" spans="1:38" ht="16.5" thickBot="1" x14ac:dyDescent="0.3">
      <c r="B5" s="100" t="s">
        <v>13</v>
      </c>
      <c r="C5" s="101"/>
      <c r="D5" s="100" t="s">
        <v>14</v>
      </c>
      <c r="E5" s="101"/>
      <c r="F5" s="100" t="s">
        <v>15</v>
      </c>
      <c r="G5" s="101"/>
      <c r="H5" s="100" t="s">
        <v>16</v>
      </c>
      <c r="I5" s="101"/>
      <c r="J5" s="100" t="s">
        <v>18</v>
      </c>
      <c r="K5" s="101"/>
      <c r="L5" s="93" t="s">
        <v>19</v>
      </c>
      <c r="M5" s="94"/>
      <c r="N5" s="93" t="s">
        <v>20</v>
      </c>
      <c r="O5" s="94"/>
      <c r="P5" s="93" t="s">
        <v>22</v>
      </c>
      <c r="Q5" s="94"/>
      <c r="R5" s="100" t="s">
        <v>23</v>
      </c>
      <c r="S5" s="101"/>
      <c r="T5" s="100" t="s">
        <v>41</v>
      </c>
      <c r="U5" s="101"/>
      <c r="V5" s="100" t="s">
        <v>42</v>
      </c>
      <c r="W5" s="101"/>
      <c r="X5" s="100" t="s">
        <v>43</v>
      </c>
      <c r="Y5" s="101"/>
      <c r="Z5" s="100" t="s">
        <v>44</v>
      </c>
      <c r="AA5" s="101"/>
      <c r="AB5" s="100" t="s">
        <v>45</v>
      </c>
      <c r="AC5" s="101"/>
      <c r="AD5" s="93" t="s">
        <v>46</v>
      </c>
      <c r="AE5" s="94"/>
      <c r="AF5" s="93" t="s">
        <v>47</v>
      </c>
      <c r="AG5" s="94"/>
      <c r="AH5" s="93" t="s">
        <v>48</v>
      </c>
      <c r="AI5" s="94"/>
      <c r="AJ5" s="93" t="s">
        <v>49</v>
      </c>
      <c r="AK5" s="94"/>
    </row>
    <row r="6" spans="1:38" ht="15.75" x14ac:dyDescent="0.25">
      <c r="B6" s="91" t="s">
        <v>51</v>
      </c>
      <c r="C6" s="92"/>
      <c r="D6" s="91" t="s">
        <v>52</v>
      </c>
      <c r="E6" s="92"/>
      <c r="F6" s="91" t="s">
        <v>53</v>
      </c>
      <c r="G6" s="92"/>
      <c r="H6" s="91" t="s">
        <v>54</v>
      </c>
      <c r="I6" s="92"/>
      <c r="J6" s="91" t="s">
        <v>55</v>
      </c>
      <c r="K6" s="92"/>
      <c r="L6" s="91" t="s">
        <v>56</v>
      </c>
      <c r="M6" s="92"/>
      <c r="N6" s="91" t="s">
        <v>57</v>
      </c>
      <c r="O6" s="92"/>
      <c r="P6" s="91" t="s">
        <v>58</v>
      </c>
      <c r="Q6" s="92"/>
      <c r="R6" s="91" t="s">
        <v>59</v>
      </c>
      <c r="S6" s="92"/>
      <c r="T6" s="91" t="s">
        <v>60</v>
      </c>
      <c r="U6" s="92"/>
      <c r="V6" s="91" t="s">
        <v>61</v>
      </c>
      <c r="W6" s="92"/>
      <c r="X6" s="91" t="s">
        <v>62</v>
      </c>
      <c r="Y6" s="92"/>
      <c r="Z6" s="91" t="s">
        <v>63</v>
      </c>
      <c r="AA6" s="92"/>
      <c r="AB6" s="91" t="s">
        <v>64</v>
      </c>
      <c r="AC6" s="92"/>
      <c r="AD6" s="91" t="s">
        <v>65</v>
      </c>
      <c r="AE6" s="92"/>
      <c r="AF6" s="91" t="s">
        <v>66</v>
      </c>
      <c r="AG6" s="92"/>
      <c r="AH6" s="91" t="s">
        <v>67</v>
      </c>
      <c r="AI6" s="92"/>
      <c r="AJ6" s="91" t="s">
        <v>68</v>
      </c>
      <c r="AK6" s="92"/>
    </row>
    <row r="7" spans="1:38" ht="16.5" thickBot="1" x14ac:dyDescent="0.3">
      <c r="B7" s="1" t="s">
        <v>70</v>
      </c>
      <c r="C7" s="2" t="s">
        <v>40</v>
      </c>
      <c r="D7" s="1" t="s">
        <v>70</v>
      </c>
      <c r="E7" s="2" t="s">
        <v>40</v>
      </c>
      <c r="F7" s="1" t="s">
        <v>70</v>
      </c>
      <c r="G7" s="2" t="s">
        <v>40</v>
      </c>
      <c r="H7" s="1" t="s">
        <v>70</v>
      </c>
      <c r="I7" s="2" t="s">
        <v>40</v>
      </c>
      <c r="J7" s="1" t="s">
        <v>70</v>
      </c>
      <c r="K7" s="2" t="s">
        <v>40</v>
      </c>
      <c r="L7" s="1" t="s">
        <v>70</v>
      </c>
      <c r="M7" s="2" t="s">
        <v>40</v>
      </c>
      <c r="N7" s="1" t="s">
        <v>70</v>
      </c>
      <c r="O7" s="2" t="s">
        <v>40</v>
      </c>
      <c r="P7" s="1" t="s">
        <v>70</v>
      </c>
      <c r="Q7" s="2" t="s">
        <v>40</v>
      </c>
      <c r="R7" s="1" t="s">
        <v>70</v>
      </c>
      <c r="S7" s="2" t="s">
        <v>40</v>
      </c>
      <c r="T7" s="1" t="s">
        <v>70</v>
      </c>
      <c r="U7" s="2" t="s">
        <v>40</v>
      </c>
      <c r="V7" s="1" t="s">
        <v>70</v>
      </c>
      <c r="W7" s="2" t="s">
        <v>40</v>
      </c>
      <c r="X7" s="1" t="s">
        <v>70</v>
      </c>
      <c r="Y7" s="2" t="s">
        <v>40</v>
      </c>
      <c r="Z7" s="1" t="s">
        <v>70</v>
      </c>
      <c r="AA7" s="2" t="s">
        <v>40</v>
      </c>
      <c r="AB7" s="1" t="s">
        <v>70</v>
      </c>
      <c r="AC7" s="2" t="s">
        <v>40</v>
      </c>
      <c r="AD7" s="1" t="s">
        <v>70</v>
      </c>
      <c r="AE7" s="2" t="s">
        <v>40</v>
      </c>
      <c r="AF7" s="1" t="s">
        <v>70</v>
      </c>
      <c r="AG7" s="2" t="s">
        <v>40</v>
      </c>
      <c r="AH7" s="1" t="s">
        <v>70</v>
      </c>
      <c r="AI7" s="2" t="s">
        <v>40</v>
      </c>
      <c r="AJ7" s="1" t="s">
        <v>6</v>
      </c>
      <c r="AK7" s="2" t="s">
        <v>7</v>
      </c>
    </row>
    <row r="8" spans="1:38" ht="19.5" x14ac:dyDescent="0.3">
      <c r="A8" s="3" t="s">
        <v>0</v>
      </c>
      <c r="B8" s="8">
        <v>424</v>
      </c>
      <c r="C8" s="9">
        <v>243</v>
      </c>
      <c r="D8" s="10">
        <v>409</v>
      </c>
      <c r="E8" s="10">
        <v>411</v>
      </c>
      <c r="F8" s="8">
        <v>337</v>
      </c>
      <c r="G8" s="9">
        <v>276</v>
      </c>
      <c r="H8" s="10">
        <v>432</v>
      </c>
      <c r="I8" s="9">
        <v>240</v>
      </c>
      <c r="J8" s="10">
        <v>529</v>
      </c>
      <c r="K8" s="9">
        <v>380</v>
      </c>
      <c r="L8" s="10">
        <v>724</v>
      </c>
      <c r="M8" s="9">
        <v>431</v>
      </c>
      <c r="N8" s="10">
        <f>752+108</f>
        <v>860</v>
      </c>
      <c r="O8" s="9">
        <f>529+106</f>
        <v>635</v>
      </c>
      <c r="P8" s="10">
        <v>874</v>
      </c>
      <c r="Q8" s="9">
        <v>716</v>
      </c>
      <c r="R8" s="10">
        <v>688</v>
      </c>
      <c r="S8" s="9">
        <v>488</v>
      </c>
      <c r="T8" s="10">
        <v>1144</v>
      </c>
      <c r="U8" s="9">
        <v>663</v>
      </c>
      <c r="V8" s="10">
        <v>889</v>
      </c>
      <c r="W8" s="9">
        <v>779</v>
      </c>
      <c r="X8" s="8">
        <v>1173</v>
      </c>
      <c r="Y8" s="9">
        <v>858</v>
      </c>
      <c r="Z8" s="10">
        <v>1042</v>
      </c>
      <c r="AA8" s="9">
        <v>1110</v>
      </c>
      <c r="AB8" s="10">
        <v>1180</v>
      </c>
      <c r="AC8" s="9">
        <v>1047</v>
      </c>
      <c r="AD8" s="10">
        <v>900</v>
      </c>
      <c r="AE8" s="9">
        <v>881</v>
      </c>
      <c r="AF8" s="10">
        <v>1160</v>
      </c>
      <c r="AG8" s="9">
        <v>958</v>
      </c>
      <c r="AH8" s="10">
        <v>1819</v>
      </c>
      <c r="AI8" s="9">
        <v>776</v>
      </c>
      <c r="AJ8" s="10">
        <v>1966</v>
      </c>
      <c r="AK8" s="9">
        <v>1814</v>
      </c>
      <c r="AL8">
        <f>SUM(B8:AK8)</f>
        <v>29256</v>
      </c>
    </row>
    <row r="9" spans="1:38" ht="19.5" x14ac:dyDescent="0.3">
      <c r="A9" s="4" t="s">
        <v>1</v>
      </c>
      <c r="B9" s="11">
        <v>393</v>
      </c>
      <c r="C9" s="12">
        <v>603</v>
      </c>
      <c r="D9" s="13">
        <v>268</v>
      </c>
      <c r="E9" s="13">
        <v>327</v>
      </c>
      <c r="F9" s="11">
        <v>179</v>
      </c>
      <c r="G9" s="12">
        <v>344</v>
      </c>
      <c r="H9" s="7">
        <v>292</v>
      </c>
      <c r="I9" s="12">
        <v>190</v>
      </c>
      <c r="J9" s="7">
        <v>366</v>
      </c>
      <c r="K9" s="12">
        <v>187</v>
      </c>
      <c r="L9" s="7">
        <v>429</v>
      </c>
      <c r="M9" s="12">
        <v>345</v>
      </c>
      <c r="N9" s="7">
        <v>758</v>
      </c>
      <c r="O9" s="12">
        <v>556</v>
      </c>
      <c r="P9" s="7">
        <v>841</v>
      </c>
      <c r="Q9" s="12">
        <v>422</v>
      </c>
      <c r="R9" s="7">
        <v>470</v>
      </c>
      <c r="S9" s="12">
        <v>528</v>
      </c>
      <c r="T9" s="7">
        <v>645</v>
      </c>
      <c r="U9" s="12">
        <v>463</v>
      </c>
      <c r="V9" s="7">
        <v>467</v>
      </c>
      <c r="W9" s="12">
        <v>342</v>
      </c>
      <c r="X9" s="11">
        <v>396</v>
      </c>
      <c r="Y9" s="12">
        <v>472</v>
      </c>
      <c r="Z9" s="7">
        <v>460</v>
      </c>
      <c r="AA9" s="12">
        <v>390</v>
      </c>
      <c r="AB9" s="7">
        <v>717</v>
      </c>
      <c r="AC9" s="12">
        <v>723</v>
      </c>
      <c r="AD9" s="7">
        <v>763</v>
      </c>
      <c r="AE9" s="12">
        <v>668</v>
      </c>
      <c r="AF9" s="7">
        <v>1287</v>
      </c>
      <c r="AG9" s="12">
        <v>1069</v>
      </c>
      <c r="AH9" s="7">
        <v>1343</v>
      </c>
      <c r="AI9" s="12">
        <v>814</v>
      </c>
      <c r="AJ9" s="7">
        <v>1315</v>
      </c>
      <c r="AK9" s="12">
        <v>1212</v>
      </c>
      <c r="AL9">
        <f t="shared" ref="AL9:AL31" si="0">SUM(B9:AK9)</f>
        <v>21044</v>
      </c>
    </row>
    <row r="10" spans="1:38" ht="19.5" x14ac:dyDescent="0.3">
      <c r="A10" s="4" t="s">
        <v>2</v>
      </c>
      <c r="B10" s="14">
        <v>43</v>
      </c>
      <c r="C10" s="15">
        <v>73</v>
      </c>
      <c r="D10" s="16">
        <v>46</v>
      </c>
      <c r="E10" s="16">
        <v>56</v>
      </c>
      <c r="F10" s="14">
        <v>48</v>
      </c>
      <c r="G10" s="15">
        <v>47</v>
      </c>
      <c r="H10" s="17">
        <v>84</v>
      </c>
      <c r="I10" s="15">
        <v>63</v>
      </c>
      <c r="J10" s="17">
        <v>134</v>
      </c>
      <c r="K10" s="15">
        <v>99</v>
      </c>
      <c r="L10" s="17">
        <v>168</v>
      </c>
      <c r="M10" s="15">
        <v>126</v>
      </c>
      <c r="N10" s="17">
        <f>76+76</f>
        <v>152</v>
      </c>
      <c r="O10" s="15">
        <f>60+38</f>
        <v>98</v>
      </c>
      <c r="P10" s="17">
        <v>161</v>
      </c>
      <c r="Q10" s="15">
        <v>145</v>
      </c>
      <c r="R10" s="17">
        <v>189</v>
      </c>
      <c r="S10" s="15">
        <v>156</v>
      </c>
      <c r="T10" s="17">
        <v>234</v>
      </c>
      <c r="U10" s="15">
        <v>159</v>
      </c>
      <c r="V10" s="17">
        <v>390</v>
      </c>
      <c r="W10" s="15">
        <v>231</v>
      </c>
      <c r="X10" s="14">
        <v>472</v>
      </c>
      <c r="Y10" s="15">
        <v>285</v>
      </c>
      <c r="Z10" s="17">
        <v>229</v>
      </c>
      <c r="AA10" s="15">
        <v>253</v>
      </c>
      <c r="AB10" s="17">
        <v>436</v>
      </c>
      <c r="AC10" s="15">
        <v>312</v>
      </c>
      <c r="AD10" s="17">
        <v>375</v>
      </c>
      <c r="AE10" s="15">
        <v>307</v>
      </c>
      <c r="AF10" s="17">
        <v>558</v>
      </c>
      <c r="AG10" s="15">
        <v>335</v>
      </c>
      <c r="AH10" s="17">
        <v>915</v>
      </c>
      <c r="AI10" s="15">
        <v>412</v>
      </c>
      <c r="AJ10" s="17">
        <v>677</v>
      </c>
      <c r="AK10" s="15">
        <v>783</v>
      </c>
      <c r="AL10">
        <f t="shared" si="0"/>
        <v>9251</v>
      </c>
    </row>
    <row r="11" spans="1:38" ht="19.5" x14ac:dyDescent="0.3">
      <c r="A11" s="4" t="s">
        <v>3</v>
      </c>
      <c r="B11" s="11">
        <v>13</v>
      </c>
      <c r="C11" s="12">
        <v>48</v>
      </c>
      <c r="D11" s="13">
        <v>0</v>
      </c>
      <c r="E11" s="13">
        <v>0</v>
      </c>
      <c r="F11" s="11">
        <v>0</v>
      </c>
      <c r="G11" s="12">
        <v>0</v>
      </c>
      <c r="H11" s="7">
        <v>0</v>
      </c>
      <c r="I11" s="12">
        <v>0</v>
      </c>
      <c r="J11" s="7">
        <v>0</v>
      </c>
      <c r="K11" s="12">
        <v>0</v>
      </c>
      <c r="L11" s="7">
        <v>0</v>
      </c>
      <c r="M11" s="12">
        <v>0</v>
      </c>
      <c r="N11" s="7">
        <v>0</v>
      </c>
      <c r="O11" s="12">
        <v>0</v>
      </c>
      <c r="P11" s="7">
        <v>0</v>
      </c>
      <c r="Q11" s="12">
        <v>0</v>
      </c>
      <c r="R11" s="7">
        <v>0</v>
      </c>
      <c r="S11" s="12">
        <v>0</v>
      </c>
      <c r="T11" s="7">
        <v>0</v>
      </c>
      <c r="U11" s="12">
        <v>0</v>
      </c>
      <c r="V11" s="7">
        <v>0</v>
      </c>
      <c r="W11" s="12">
        <v>0</v>
      </c>
      <c r="X11" s="11">
        <v>0</v>
      </c>
      <c r="Y11" s="12">
        <v>0</v>
      </c>
      <c r="Z11" s="7">
        <v>0</v>
      </c>
      <c r="AA11" s="12">
        <v>0</v>
      </c>
      <c r="AB11" s="7">
        <v>0</v>
      </c>
      <c r="AC11" s="12">
        <v>0</v>
      </c>
      <c r="AD11" s="7">
        <v>0</v>
      </c>
      <c r="AE11" s="12">
        <v>0</v>
      </c>
      <c r="AF11" s="7">
        <v>0</v>
      </c>
      <c r="AG11" s="12">
        <v>0</v>
      </c>
      <c r="AH11" s="7">
        <v>0</v>
      </c>
      <c r="AI11" s="12">
        <v>0</v>
      </c>
      <c r="AJ11" s="7">
        <v>0</v>
      </c>
      <c r="AK11" s="12">
        <v>0</v>
      </c>
      <c r="AL11">
        <f t="shared" si="0"/>
        <v>61</v>
      </c>
    </row>
    <row r="12" spans="1:38" ht="19.5" x14ac:dyDescent="0.3">
      <c r="A12" s="5" t="s">
        <v>4</v>
      </c>
      <c r="B12" s="14">
        <v>211</v>
      </c>
      <c r="C12" s="15">
        <v>252</v>
      </c>
      <c r="D12" s="16">
        <v>176</v>
      </c>
      <c r="E12" s="16">
        <v>96</v>
      </c>
      <c r="F12" s="14">
        <v>150</v>
      </c>
      <c r="G12" s="15">
        <v>186</v>
      </c>
      <c r="H12" s="17">
        <v>170</v>
      </c>
      <c r="I12" s="15">
        <v>111</v>
      </c>
      <c r="J12" s="17">
        <v>294</v>
      </c>
      <c r="K12" s="15">
        <v>126</v>
      </c>
      <c r="L12" s="17">
        <v>172</v>
      </c>
      <c r="M12" s="15">
        <v>111</v>
      </c>
      <c r="N12" s="17">
        <v>168</v>
      </c>
      <c r="O12" s="15">
        <v>199</v>
      </c>
      <c r="P12" s="17">
        <v>131</v>
      </c>
      <c r="Q12" s="15">
        <v>229</v>
      </c>
      <c r="R12" s="17">
        <v>246</v>
      </c>
      <c r="S12" s="15">
        <v>147</v>
      </c>
      <c r="T12" s="17">
        <v>107</v>
      </c>
      <c r="U12" s="15">
        <v>107</v>
      </c>
      <c r="V12" s="17">
        <v>207</v>
      </c>
      <c r="W12" s="15">
        <v>147</v>
      </c>
      <c r="X12" s="14">
        <v>153</v>
      </c>
      <c r="Y12" s="15">
        <v>292</v>
      </c>
      <c r="Z12" s="17">
        <v>189</v>
      </c>
      <c r="AA12" s="15">
        <v>137</v>
      </c>
      <c r="AB12" s="17">
        <v>343</v>
      </c>
      <c r="AC12" s="15">
        <v>108</v>
      </c>
      <c r="AD12" s="17">
        <v>431</v>
      </c>
      <c r="AE12" s="15">
        <v>256</v>
      </c>
      <c r="AF12" s="17">
        <v>715</v>
      </c>
      <c r="AG12" s="15">
        <v>613</v>
      </c>
      <c r="AH12" s="17">
        <v>369</v>
      </c>
      <c r="AI12" s="15">
        <v>190</v>
      </c>
      <c r="AJ12" s="17">
        <v>360</v>
      </c>
      <c r="AK12" s="15">
        <v>562</v>
      </c>
      <c r="AL12">
        <f t="shared" si="0"/>
        <v>8461</v>
      </c>
    </row>
    <row r="13" spans="1:38" ht="19.5" x14ac:dyDescent="0.3">
      <c r="A13" s="5" t="s">
        <v>5</v>
      </c>
      <c r="B13" s="11">
        <v>58</v>
      </c>
      <c r="C13" s="12">
        <v>69</v>
      </c>
      <c r="D13" s="13">
        <v>55</v>
      </c>
      <c r="E13" s="13">
        <v>22</v>
      </c>
      <c r="F13" s="11">
        <v>37</v>
      </c>
      <c r="G13" s="12">
        <v>38</v>
      </c>
      <c r="H13" s="7">
        <v>45</v>
      </c>
      <c r="I13" s="12">
        <v>34</v>
      </c>
      <c r="J13" s="7">
        <v>32</v>
      </c>
      <c r="K13" s="12">
        <v>36</v>
      </c>
      <c r="L13" s="7">
        <v>50</v>
      </c>
      <c r="M13" s="12">
        <v>36</v>
      </c>
      <c r="N13" s="7">
        <v>69</v>
      </c>
      <c r="O13" s="12">
        <v>66</v>
      </c>
      <c r="P13" s="7">
        <v>56</v>
      </c>
      <c r="Q13" s="12">
        <v>61</v>
      </c>
      <c r="R13" s="7">
        <v>144</v>
      </c>
      <c r="S13" s="12">
        <v>35</v>
      </c>
      <c r="T13" s="7">
        <v>152</v>
      </c>
      <c r="U13" s="12">
        <v>78</v>
      </c>
      <c r="V13" s="7">
        <v>76</v>
      </c>
      <c r="W13" s="12">
        <v>82</v>
      </c>
      <c r="X13" s="11">
        <v>108</v>
      </c>
      <c r="Y13" s="12">
        <v>78</v>
      </c>
      <c r="Z13" s="7">
        <v>95</v>
      </c>
      <c r="AA13" s="12">
        <v>73</v>
      </c>
      <c r="AB13" s="7">
        <v>79</v>
      </c>
      <c r="AC13" s="12">
        <v>72</v>
      </c>
      <c r="AD13" s="7">
        <v>51</v>
      </c>
      <c r="AE13" s="12">
        <v>57</v>
      </c>
      <c r="AF13" s="7">
        <v>80</v>
      </c>
      <c r="AG13" s="12">
        <v>85</v>
      </c>
      <c r="AH13" s="7">
        <v>102</v>
      </c>
      <c r="AI13" s="12">
        <v>27</v>
      </c>
      <c r="AJ13" s="7">
        <v>88</v>
      </c>
      <c r="AK13" s="12">
        <v>145</v>
      </c>
      <c r="AL13">
        <f t="shared" si="0"/>
        <v>2471</v>
      </c>
    </row>
    <row r="14" spans="1:38" ht="19.5" x14ac:dyDescent="0.3">
      <c r="A14" s="5" t="s">
        <v>9</v>
      </c>
      <c r="B14" s="14">
        <v>0</v>
      </c>
      <c r="C14" s="15">
        <v>0</v>
      </c>
      <c r="D14" s="16">
        <v>0</v>
      </c>
      <c r="E14" s="16">
        <v>0</v>
      </c>
      <c r="F14" s="14">
        <v>30</v>
      </c>
      <c r="G14" s="15">
        <v>29</v>
      </c>
      <c r="H14" s="17">
        <v>0</v>
      </c>
      <c r="I14" s="15">
        <v>0</v>
      </c>
      <c r="J14" s="17">
        <v>16</v>
      </c>
      <c r="K14" s="15">
        <v>31</v>
      </c>
      <c r="L14" s="17">
        <v>0</v>
      </c>
      <c r="M14" s="15">
        <v>0</v>
      </c>
      <c r="N14" s="17">
        <v>0</v>
      </c>
      <c r="O14" s="15">
        <v>0</v>
      </c>
      <c r="P14" s="17">
        <v>0</v>
      </c>
      <c r="Q14" s="15">
        <v>0</v>
      </c>
      <c r="R14" s="17">
        <v>78</v>
      </c>
      <c r="S14" s="15">
        <v>21</v>
      </c>
      <c r="T14" s="17">
        <v>76</v>
      </c>
      <c r="U14" s="15">
        <v>65</v>
      </c>
      <c r="V14" s="17">
        <v>68</v>
      </c>
      <c r="W14" s="15">
        <v>41</v>
      </c>
      <c r="X14" s="14">
        <v>58</v>
      </c>
      <c r="Y14" s="15">
        <v>55</v>
      </c>
      <c r="Z14" s="17">
        <v>66</v>
      </c>
      <c r="AA14" s="15">
        <v>54</v>
      </c>
      <c r="AB14" s="17">
        <v>234</v>
      </c>
      <c r="AC14" s="15">
        <v>190</v>
      </c>
      <c r="AD14" s="17">
        <v>56</v>
      </c>
      <c r="AE14" s="15">
        <v>81</v>
      </c>
      <c r="AF14" s="17">
        <v>98</v>
      </c>
      <c r="AG14" s="15">
        <v>113</v>
      </c>
      <c r="AH14" s="17">
        <v>105</v>
      </c>
      <c r="AI14" s="15">
        <v>99</v>
      </c>
      <c r="AJ14" s="17">
        <v>78</v>
      </c>
      <c r="AK14" s="15">
        <v>92</v>
      </c>
      <c r="AL14">
        <f t="shared" si="0"/>
        <v>1834</v>
      </c>
    </row>
    <row r="15" spans="1:38" ht="19.5" x14ac:dyDescent="0.3">
      <c r="A15" s="5" t="s">
        <v>11</v>
      </c>
      <c r="B15" s="18">
        <v>0</v>
      </c>
      <c r="C15" s="19">
        <v>35</v>
      </c>
      <c r="D15" s="20">
        <v>0</v>
      </c>
      <c r="E15" s="20">
        <v>0</v>
      </c>
      <c r="F15" s="18">
        <v>6</v>
      </c>
      <c r="G15" s="19">
        <v>32</v>
      </c>
      <c r="H15" s="21">
        <v>0</v>
      </c>
      <c r="I15" s="19">
        <v>0</v>
      </c>
      <c r="J15" s="21">
        <v>42</v>
      </c>
      <c r="K15" s="19">
        <v>44</v>
      </c>
      <c r="L15" s="21">
        <v>45</v>
      </c>
      <c r="M15" s="19">
        <v>0</v>
      </c>
      <c r="N15" s="21">
        <v>0</v>
      </c>
      <c r="O15" s="19">
        <v>0</v>
      </c>
      <c r="P15" s="21">
        <v>21</v>
      </c>
      <c r="Q15" s="19">
        <v>19</v>
      </c>
      <c r="R15" s="21">
        <v>21</v>
      </c>
      <c r="S15" s="19">
        <v>15</v>
      </c>
      <c r="T15" s="21">
        <v>0</v>
      </c>
      <c r="U15" s="19">
        <v>0</v>
      </c>
      <c r="V15" s="21">
        <v>12</v>
      </c>
      <c r="W15" s="19">
        <v>37</v>
      </c>
      <c r="X15" s="18">
        <v>0</v>
      </c>
      <c r="Y15" s="19">
        <v>0</v>
      </c>
      <c r="Z15" s="21">
        <v>0</v>
      </c>
      <c r="AA15" s="19">
        <v>0</v>
      </c>
      <c r="AB15" s="21">
        <v>0</v>
      </c>
      <c r="AC15" s="19">
        <v>0</v>
      </c>
      <c r="AD15" s="21">
        <v>11</v>
      </c>
      <c r="AE15" s="19">
        <v>0</v>
      </c>
      <c r="AF15" s="21">
        <v>0</v>
      </c>
      <c r="AG15" s="19">
        <v>0</v>
      </c>
      <c r="AH15" s="21">
        <v>6</v>
      </c>
      <c r="AI15" s="19">
        <v>50</v>
      </c>
      <c r="AJ15" s="21">
        <v>10</v>
      </c>
      <c r="AK15" s="19">
        <v>3</v>
      </c>
      <c r="AL15">
        <f t="shared" si="0"/>
        <v>409</v>
      </c>
    </row>
    <row r="16" spans="1:38" ht="19.5" x14ac:dyDescent="0.3">
      <c r="A16" s="5" t="s">
        <v>12</v>
      </c>
      <c r="B16" s="14">
        <v>0</v>
      </c>
      <c r="C16" s="15">
        <v>0</v>
      </c>
      <c r="D16" s="16">
        <v>0</v>
      </c>
      <c r="E16" s="16">
        <v>0</v>
      </c>
      <c r="F16" s="14">
        <v>7</v>
      </c>
      <c r="G16" s="15">
        <v>32</v>
      </c>
      <c r="H16" s="17">
        <v>0</v>
      </c>
      <c r="I16" s="15">
        <v>0</v>
      </c>
      <c r="J16" s="17">
        <v>0</v>
      </c>
      <c r="K16" s="15">
        <v>0</v>
      </c>
      <c r="L16" s="17">
        <v>0</v>
      </c>
      <c r="M16" s="15">
        <v>0</v>
      </c>
      <c r="N16" s="17">
        <v>0</v>
      </c>
      <c r="O16" s="15">
        <v>0</v>
      </c>
      <c r="P16" s="17">
        <v>0</v>
      </c>
      <c r="Q16" s="15">
        <v>0</v>
      </c>
      <c r="R16" s="17">
        <v>50</v>
      </c>
      <c r="S16" s="15">
        <v>49</v>
      </c>
      <c r="T16" s="17">
        <v>72</v>
      </c>
      <c r="U16" s="15">
        <v>100</v>
      </c>
      <c r="V16" s="17">
        <v>82</v>
      </c>
      <c r="W16" s="15">
        <v>103</v>
      </c>
      <c r="X16" s="14">
        <v>91</v>
      </c>
      <c r="Y16" s="15">
        <v>102</v>
      </c>
      <c r="Z16" s="17">
        <v>130</v>
      </c>
      <c r="AA16" s="15">
        <v>128</v>
      </c>
      <c r="AB16" s="17">
        <v>49</v>
      </c>
      <c r="AC16" s="15">
        <v>51</v>
      </c>
      <c r="AD16" s="17">
        <v>80</v>
      </c>
      <c r="AE16" s="15">
        <v>96</v>
      </c>
      <c r="AF16" s="17">
        <v>59</v>
      </c>
      <c r="AG16" s="15">
        <v>249</v>
      </c>
      <c r="AH16" s="17">
        <v>14</v>
      </c>
      <c r="AI16" s="15">
        <v>50</v>
      </c>
      <c r="AJ16" s="17">
        <v>68</v>
      </c>
      <c r="AK16" s="15">
        <v>77</v>
      </c>
      <c r="AL16">
        <f t="shared" si="0"/>
        <v>1739</v>
      </c>
    </row>
    <row r="17" spans="1:38" ht="19.5" x14ac:dyDescent="0.3">
      <c r="A17" s="5" t="s">
        <v>17</v>
      </c>
      <c r="B17" s="22">
        <v>0</v>
      </c>
      <c r="C17" s="23">
        <v>0</v>
      </c>
      <c r="D17" s="24">
        <v>0</v>
      </c>
      <c r="E17" s="24">
        <v>0</v>
      </c>
      <c r="F17" s="22">
        <v>0</v>
      </c>
      <c r="G17" s="23">
        <v>0</v>
      </c>
      <c r="H17" s="7">
        <v>0</v>
      </c>
      <c r="I17" s="12">
        <v>0</v>
      </c>
      <c r="J17" s="7">
        <v>0</v>
      </c>
      <c r="K17" s="12">
        <v>0</v>
      </c>
      <c r="L17" s="7">
        <v>0</v>
      </c>
      <c r="M17" s="12">
        <v>0</v>
      </c>
      <c r="N17" s="7">
        <v>3</v>
      </c>
      <c r="O17" s="12">
        <v>0</v>
      </c>
      <c r="P17" s="7">
        <v>2</v>
      </c>
      <c r="Q17" s="12">
        <v>0</v>
      </c>
      <c r="R17" s="7">
        <v>0</v>
      </c>
      <c r="S17" s="12">
        <v>0</v>
      </c>
      <c r="T17" s="7">
        <v>0</v>
      </c>
      <c r="U17" s="12">
        <v>0</v>
      </c>
      <c r="V17" s="7">
        <v>0</v>
      </c>
      <c r="W17" s="12">
        <v>31</v>
      </c>
      <c r="X17" s="22">
        <v>0</v>
      </c>
      <c r="Y17" s="23">
        <v>0</v>
      </c>
      <c r="Z17" s="7">
        <v>0</v>
      </c>
      <c r="AA17" s="12">
        <v>0</v>
      </c>
      <c r="AB17" s="7">
        <v>0</v>
      </c>
      <c r="AC17" s="12">
        <v>0</v>
      </c>
      <c r="AD17" s="7">
        <v>0</v>
      </c>
      <c r="AE17" s="12">
        <v>0</v>
      </c>
      <c r="AF17" s="7">
        <v>2</v>
      </c>
      <c r="AG17" s="12">
        <v>3</v>
      </c>
      <c r="AH17" s="7">
        <v>0</v>
      </c>
      <c r="AI17" s="12">
        <v>0</v>
      </c>
      <c r="AJ17" s="7">
        <v>0</v>
      </c>
      <c r="AK17" s="12">
        <v>0</v>
      </c>
      <c r="AL17">
        <f t="shared" si="0"/>
        <v>41</v>
      </c>
    </row>
    <row r="18" spans="1:38" ht="19.5" x14ac:dyDescent="0.3">
      <c r="A18" s="5" t="s">
        <v>82</v>
      </c>
      <c r="B18" s="14">
        <v>207</v>
      </c>
      <c r="C18" s="15">
        <v>149</v>
      </c>
      <c r="D18" s="16">
        <v>172</v>
      </c>
      <c r="E18" s="16">
        <v>169</v>
      </c>
      <c r="F18" s="14">
        <v>136</v>
      </c>
      <c r="G18" s="15">
        <v>136</v>
      </c>
      <c r="H18" s="17">
        <v>226</v>
      </c>
      <c r="I18" s="15">
        <v>122</v>
      </c>
      <c r="J18" s="17">
        <v>211</v>
      </c>
      <c r="K18" s="15">
        <v>134</v>
      </c>
      <c r="L18" s="17">
        <v>315</v>
      </c>
      <c r="M18" s="15">
        <v>157</v>
      </c>
      <c r="N18" s="17">
        <v>415</v>
      </c>
      <c r="O18" s="15">
        <v>186</v>
      </c>
      <c r="P18" s="17">
        <v>437</v>
      </c>
      <c r="Q18" s="15">
        <v>227</v>
      </c>
      <c r="R18" s="17">
        <v>404</v>
      </c>
      <c r="S18" s="15">
        <v>326</v>
      </c>
      <c r="T18" s="17">
        <v>738</v>
      </c>
      <c r="U18" s="15">
        <v>377</v>
      </c>
      <c r="V18" s="17">
        <v>708</v>
      </c>
      <c r="W18" s="15">
        <v>488</v>
      </c>
      <c r="X18" s="14">
        <v>727</v>
      </c>
      <c r="Y18" s="15">
        <v>579</v>
      </c>
      <c r="Z18" s="17">
        <v>662</v>
      </c>
      <c r="AA18" s="15">
        <v>640</v>
      </c>
      <c r="AB18" s="17">
        <v>858</v>
      </c>
      <c r="AC18" s="15">
        <v>774</v>
      </c>
      <c r="AD18" s="17">
        <v>756</v>
      </c>
      <c r="AE18" s="15">
        <v>690</v>
      </c>
      <c r="AF18" s="17">
        <v>286</v>
      </c>
      <c r="AG18" s="15">
        <v>765</v>
      </c>
      <c r="AH18" s="17">
        <v>364</v>
      </c>
      <c r="AI18" s="15">
        <v>685</v>
      </c>
      <c r="AJ18" s="17">
        <v>971</v>
      </c>
      <c r="AK18" s="15">
        <v>861</v>
      </c>
      <c r="AL18">
        <f t="shared" si="0"/>
        <v>16058</v>
      </c>
    </row>
    <row r="19" spans="1:38" ht="19.5" x14ac:dyDescent="0.3">
      <c r="A19" s="5" t="s">
        <v>71</v>
      </c>
      <c r="B19" s="22">
        <v>0</v>
      </c>
      <c r="C19" s="23">
        <v>0</v>
      </c>
      <c r="D19" s="24">
        <v>0</v>
      </c>
      <c r="E19" s="24">
        <v>0</v>
      </c>
      <c r="F19" s="22">
        <v>0</v>
      </c>
      <c r="G19" s="23">
        <v>0</v>
      </c>
      <c r="H19" s="25">
        <v>0</v>
      </c>
      <c r="I19" s="23">
        <v>0</v>
      </c>
      <c r="J19" s="25">
        <v>30</v>
      </c>
      <c r="K19" s="23">
        <v>10</v>
      </c>
      <c r="L19" s="25">
        <v>45</v>
      </c>
      <c r="M19" s="23">
        <v>24</v>
      </c>
      <c r="N19" s="7">
        <v>50</v>
      </c>
      <c r="O19" s="12">
        <v>43</v>
      </c>
      <c r="P19" s="7">
        <v>80</v>
      </c>
      <c r="Q19" s="12">
        <v>20</v>
      </c>
      <c r="R19" s="7">
        <v>107</v>
      </c>
      <c r="S19" s="12">
        <v>61</v>
      </c>
      <c r="T19" s="7">
        <v>371</v>
      </c>
      <c r="U19" s="12">
        <v>201</v>
      </c>
      <c r="V19" s="7">
        <v>278</v>
      </c>
      <c r="W19" s="12">
        <v>275</v>
      </c>
      <c r="X19" s="22">
        <v>412</v>
      </c>
      <c r="Y19" s="23">
        <v>210</v>
      </c>
      <c r="Z19" s="25">
        <v>272</v>
      </c>
      <c r="AA19" s="23">
        <v>164</v>
      </c>
      <c r="AB19" s="25">
        <v>390</v>
      </c>
      <c r="AC19" s="23">
        <v>345</v>
      </c>
      <c r="AD19" s="25">
        <v>370</v>
      </c>
      <c r="AE19" s="23">
        <v>291</v>
      </c>
      <c r="AF19" s="7">
        <v>259</v>
      </c>
      <c r="AG19" s="12">
        <v>272</v>
      </c>
      <c r="AH19" s="7">
        <v>633</v>
      </c>
      <c r="AI19" s="12">
        <v>225</v>
      </c>
      <c r="AJ19" s="7">
        <v>497</v>
      </c>
      <c r="AK19" s="12">
        <v>563</v>
      </c>
      <c r="AL19">
        <f t="shared" si="0"/>
        <v>6498</v>
      </c>
    </row>
    <row r="20" spans="1:38" ht="19.5" x14ac:dyDescent="0.3">
      <c r="A20" s="5" t="s">
        <v>10</v>
      </c>
      <c r="B20" s="14">
        <v>49</v>
      </c>
      <c r="C20" s="15">
        <v>51</v>
      </c>
      <c r="D20" s="16">
        <v>38</v>
      </c>
      <c r="E20" s="16">
        <v>9</v>
      </c>
      <c r="F20" s="14">
        <v>54</v>
      </c>
      <c r="G20" s="15">
        <v>57</v>
      </c>
      <c r="H20" s="17">
        <v>13</v>
      </c>
      <c r="I20" s="15">
        <v>11</v>
      </c>
      <c r="J20" s="17">
        <v>21</v>
      </c>
      <c r="K20" s="15">
        <v>23</v>
      </c>
      <c r="L20" s="17">
        <v>48</v>
      </c>
      <c r="M20" s="15">
        <v>92</v>
      </c>
      <c r="N20" s="17">
        <v>18</v>
      </c>
      <c r="O20" s="15">
        <v>48</v>
      </c>
      <c r="P20" s="17">
        <v>110</v>
      </c>
      <c r="Q20" s="15">
        <v>55</v>
      </c>
      <c r="R20" s="17">
        <v>47</v>
      </c>
      <c r="S20" s="15">
        <v>69</v>
      </c>
      <c r="T20" s="17">
        <v>66</v>
      </c>
      <c r="U20" s="15">
        <v>62</v>
      </c>
      <c r="V20" s="17">
        <v>168</v>
      </c>
      <c r="W20" s="15">
        <v>155</v>
      </c>
      <c r="X20" s="14">
        <v>238</v>
      </c>
      <c r="Y20" s="15">
        <v>121</v>
      </c>
      <c r="Z20" s="17">
        <v>149</v>
      </c>
      <c r="AA20" s="15">
        <v>195</v>
      </c>
      <c r="AB20" s="17">
        <v>186</v>
      </c>
      <c r="AC20" s="15">
        <v>200</v>
      </c>
      <c r="AD20" s="17">
        <v>218</v>
      </c>
      <c r="AE20" s="15">
        <v>137</v>
      </c>
      <c r="AF20" s="17">
        <v>353</v>
      </c>
      <c r="AG20" s="15">
        <v>241</v>
      </c>
      <c r="AH20" s="17">
        <v>481</v>
      </c>
      <c r="AI20" s="15">
        <v>221</v>
      </c>
      <c r="AJ20" s="17">
        <v>341</v>
      </c>
      <c r="AK20" s="15">
        <v>325</v>
      </c>
      <c r="AL20">
        <f t="shared" si="0"/>
        <v>4670</v>
      </c>
    </row>
    <row r="21" spans="1:38" ht="19.5" x14ac:dyDescent="0.3">
      <c r="A21" s="5" t="s">
        <v>21</v>
      </c>
      <c r="B21" s="18">
        <v>0</v>
      </c>
      <c r="C21" s="19">
        <v>0</v>
      </c>
      <c r="D21" s="20">
        <v>0</v>
      </c>
      <c r="E21" s="20">
        <v>0</v>
      </c>
      <c r="F21" s="18">
        <v>0</v>
      </c>
      <c r="G21" s="19">
        <v>0</v>
      </c>
      <c r="H21" s="21">
        <v>0</v>
      </c>
      <c r="I21" s="19">
        <v>0</v>
      </c>
      <c r="J21" s="21">
        <v>0</v>
      </c>
      <c r="K21" s="19">
        <v>0</v>
      </c>
      <c r="L21" s="21">
        <v>0</v>
      </c>
      <c r="M21" s="19">
        <v>0</v>
      </c>
      <c r="N21" s="21">
        <v>0</v>
      </c>
      <c r="O21" s="19">
        <v>0</v>
      </c>
      <c r="P21" s="21">
        <v>0</v>
      </c>
      <c r="Q21" s="19">
        <v>0</v>
      </c>
      <c r="R21" s="21">
        <v>95</v>
      </c>
      <c r="S21" s="19">
        <v>91</v>
      </c>
      <c r="T21" s="7">
        <v>4</v>
      </c>
      <c r="U21" s="12">
        <v>0</v>
      </c>
      <c r="V21" s="7">
        <v>0</v>
      </c>
      <c r="W21" s="12">
        <v>0</v>
      </c>
      <c r="X21" s="18">
        <v>0</v>
      </c>
      <c r="Y21" s="19">
        <v>1</v>
      </c>
      <c r="Z21" s="21">
        <v>0</v>
      </c>
      <c r="AA21" s="19">
        <v>0</v>
      </c>
      <c r="AB21" s="21">
        <v>0</v>
      </c>
      <c r="AC21" s="19">
        <v>0</v>
      </c>
      <c r="AD21" s="21">
        <v>0</v>
      </c>
      <c r="AE21" s="19">
        <v>1</v>
      </c>
      <c r="AF21" s="21">
        <v>0</v>
      </c>
      <c r="AG21" s="19">
        <v>0</v>
      </c>
      <c r="AH21" s="21">
        <v>0</v>
      </c>
      <c r="AI21" s="19">
        <v>0</v>
      </c>
      <c r="AJ21" s="7">
        <v>0</v>
      </c>
      <c r="AK21" s="12">
        <v>0</v>
      </c>
      <c r="AL21">
        <f t="shared" si="0"/>
        <v>192</v>
      </c>
    </row>
    <row r="22" spans="1:38" ht="19.5" x14ac:dyDescent="0.3">
      <c r="A22" s="5" t="s">
        <v>77</v>
      </c>
      <c r="B22" s="14">
        <v>0</v>
      </c>
      <c r="C22" s="15">
        <v>0</v>
      </c>
      <c r="D22" s="16">
        <v>0</v>
      </c>
      <c r="E22" s="16">
        <v>0</v>
      </c>
      <c r="F22" s="14">
        <v>0</v>
      </c>
      <c r="G22" s="15">
        <v>0</v>
      </c>
      <c r="H22" s="17">
        <v>0</v>
      </c>
      <c r="I22" s="15">
        <v>0</v>
      </c>
      <c r="J22" s="17">
        <v>0</v>
      </c>
      <c r="K22" s="15">
        <v>0</v>
      </c>
      <c r="L22" s="17">
        <v>0</v>
      </c>
      <c r="M22" s="15">
        <v>0</v>
      </c>
      <c r="N22" s="17">
        <v>0</v>
      </c>
      <c r="O22" s="15">
        <v>0</v>
      </c>
      <c r="P22" s="17">
        <v>0</v>
      </c>
      <c r="Q22" s="15">
        <v>0</v>
      </c>
      <c r="R22" s="17">
        <v>0</v>
      </c>
      <c r="S22" s="15">
        <v>0</v>
      </c>
      <c r="T22" s="17">
        <v>12</v>
      </c>
      <c r="U22" s="15">
        <v>16</v>
      </c>
      <c r="V22" s="17">
        <v>22</v>
      </c>
      <c r="W22" s="15">
        <v>31</v>
      </c>
      <c r="X22" s="14">
        <v>34</v>
      </c>
      <c r="Y22" s="15">
        <v>20</v>
      </c>
      <c r="Z22" s="17">
        <v>15</v>
      </c>
      <c r="AA22" s="15">
        <v>16</v>
      </c>
      <c r="AB22" s="17">
        <v>0</v>
      </c>
      <c r="AC22" s="15">
        <v>38</v>
      </c>
      <c r="AD22" s="17">
        <v>22</v>
      </c>
      <c r="AE22" s="15">
        <v>26</v>
      </c>
      <c r="AF22" s="17">
        <v>25</v>
      </c>
      <c r="AG22" s="15">
        <v>43</v>
      </c>
      <c r="AH22" s="17">
        <v>0</v>
      </c>
      <c r="AI22" s="15">
        <v>0</v>
      </c>
      <c r="AJ22" s="17">
        <v>0</v>
      </c>
      <c r="AK22" s="15">
        <v>26</v>
      </c>
      <c r="AL22">
        <f t="shared" si="0"/>
        <v>346</v>
      </c>
    </row>
    <row r="23" spans="1:38" ht="19.5" x14ac:dyDescent="0.3">
      <c r="A23" s="4" t="s">
        <v>78</v>
      </c>
      <c r="B23" s="22">
        <v>0</v>
      </c>
      <c r="C23" s="24">
        <v>0</v>
      </c>
      <c r="D23" s="22">
        <v>0</v>
      </c>
      <c r="E23" s="23">
        <v>0</v>
      </c>
      <c r="F23" s="24">
        <v>0</v>
      </c>
      <c r="G23" s="23">
        <v>0</v>
      </c>
      <c r="H23" s="25">
        <v>0</v>
      </c>
      <c r="I23" s="23">
        <v>0</v>
      </c>
      <c r="J23" s="25">
        <v>0</v>
      </c>
      <c r="K23" s="23">
        <v>0</v>
      </c>
      <c r="L23" s="25">
        <v>0</v>
      </c>
      <c r="M23" s="23">
        <v>0</v>
      </c>
      <c r="N23" s="25">
        <v>8</v>
      </c>
      <c r="O23" s="24">
        <v>0</v>
      </c>
      <c r="P23" s="22">
        <v>0</v>
      </c>
      <c r="Q23" s="24">
        <v>0</v>
      </c>
      <c r="R23" s="22">
        <v>0</v>
      </c>
      <c r="S23" s="24">
        <v>0</v>
      </c>
      <c r="T23" s="22">
        <v>0</v>
      </c>
      <c r="U23" s="23">
        <v>0</v>
      </c>
      <c r="V23" s="25">
        <v>0</v>
      </c>
      <c r="W23" s="23">
        <v>108</v>
      </c>
      <c r="X23" s="22">
        <v>0</v>
      </c>
      <c r="Y23" s="23">
        <v>133</v>
      </c>
      <c r="Z23" s="25">
        <v>0</v>
      </c>
      <c r="AA23" s="23">
        <v>110</v>
      </c>
      <c r="AB23" s="25">
        <v>0</v>
      </c>
      <c r="AC23" s="23">
        <v>105</v>
      </c>
      <c r="AD23" s="25">
        <v>0</v>
      </c>
      <c r="AE23" s="23">
        <v>96</v>
      </c>
      <c r="AF23" s="25">
        <v>0</v>
      </c>
      <c r="AG23" s="23">
        <v>125</v>
      </c>
      <c r="AH23" s="25">
        <v>0</v>
      </c>
      <c r="AI23" s="23">
        <v>0</v>
      </c>
      <c r="AJ23" s="7">
        <v>0</v>
      </c>
      <c r="AK23" s="12">
        <v>0</v>
      </c>
      <c r="AL23">
        <f t="shared" si="0"/>
        <v>685</v>
      </c>
    </row>
    <row r="24" spans="1:38" ht="19.5" x14ac:dyDescent="0.3">
      <c r="A24" s="48" t="s">
        <v>76</v>
      </c>
      <c r="B24" s="14">
        <v>0</v>
      </c>
      <c r="C24" s="16">
        <v>0</v>
      </c>
      <c r="D24" s="14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16">
        <v>0</v>
      </c>
      <c r="M24" s="16">
        <v>0</v>
      </c>
      <c r="N24" s="14">
        <v>0</v>
      </c>
      <c r="O24" s="16">
        <v>0</v>
      </c>
      <c r="P24" s="14">
        <v>0</v>
      </c>
      <c r="Q24" s="16">
        <v>0</v>
      </c>
      <c r="R24" s="14">
        <v>0</v>
      </c>
      <c r="S24" s="16">
        <v>0</v>
      </c>
      <c r="T24" s="14">
        <v>12</v>
      </c>
      <c r="U24" s="15">
        <v>16</v>
      </c>
      <c r="V24" s="16">
        <v>0</v>
      </c>
      <c r="W24" s="15">
        <v>38</v>
      </c>
      <c r="X24" s="14">
        <v>0</v>
      </c>
      <c r="Y24" s="16">
        <v>32</v>
      </c>
      <c r="Z24" s="14">
        <v>0</v>
      </c>
      <c r="AA24" s="16">
        <v>18</v>
      </c>
      <c r="AB24" s="14">
        <v>0</v>
      </c>
      <c r="AC24" s="16">
        <v>58</v>
      </c>
      <c r="AD24" s="14">
        <v>0</v>
      </c>
      <c r="AE24" s="16">
        <v>39</v>
      </c>
      <c r="AF24" s="14">
        <v>0</v>
      </c>
      <c r="AG24" s="16">
        <v>27</v>
      </c>
      <c r="AH24" s="14">
        <v>0</v>
      </c>
      <c r="AI24" s="15">
        <v>0</v>
      </c>
      <c r="AJ24" s="16">
        <v>0</v>
      </c>
      <c r="AK24" s="15">
        <v>0</v>
      </c>
      <c r="AL24">
        <f t="shared" si="0"/>
        <v>240</v>
      </c>
    </row>
    <row r="25" spans="1:38" ht="19.5" x14ac:dyDescent="0.3">
      <c r="A25" s="48" t="s">
        <v>73</v>
      </c>
      <c r="B25" s="22">
        <v>0</v>
      </c>
      <c r="C25" s="24">
        <v>0</v>
      </c>
      <c r="D25" s="22">
        <v>0</v>
      </c>
      <c r="E25" s="24">
        <v>0</v>
      </c>
      <c r="F25" s="22">
        <v>0</v>
      </c>
      <c r="G25" s="24">
        <v>0</v>
      </c>
      <c r="H25" s="22">
        <v>0</v>
      </c>
      <c r="I25" s="24">
        <v>0</v>
      </c>
      <c r="J25" s="22">
        <v>0</v>
      </c>
      <c r="K25" s="23">
        <v>0</v>
      </c>
      <c r="L25" s="24">
        <v>0</v>
      </c>
      <c r="M25" s="24">
        <v>0</v>
      </c>
      <c r="N25" s="22">
        <v>0</v>
      </c>
      <c r="O25" s="24">
        <v>0</v>
      </c>
      <c r="P25" s="22">
        <v>0</v>
      </c>
      <c r="Q25" s="24">
        <v>0</v>
      </c>
      <c r="R25" s="22">
        <v>0</v>
      </c>
      <c r="S25" s="24">
        <v>0</v>
      </c>
      <c r="T25" s="22">
        <v>0</v>
      </c>
      <c r="U25" s="23">
        <v>0</v>
      </c>
      <c r="V25" s="24">
        <v>218</v>
      </c>
      <c r="W25" s="23">
        <v>104</v>
      </c>
      <c r="X25" s="22">
        <v>551</v>
      </c>
      <c r="Y25" s="24">
        <v>141</v>
      </c>
      <c r="Z25" s="22">
        <v>250</v>
      </c>
      <c r="AA25" s="24">
        <v>275</v>
      </c>
      <c r="AB25" s="22">
        <v>431</v>
      </c>
      <c r="AC25" s="24">
        <v>368</v>
      </c>
      <c r="AD25" s="22">
        <v>482</v>
      </c>
      <c r="AE25" s="24">
        <v>378</v>
      </c>
      <c r="AF25" s="22">
        <v>713</v>
      </c>
      <c r="AG25" s="24">
        <v>393</v>
      </c>
      <c r="AH25" s="22">
        <v>797</v>
      </c>
      <c r="AI25" s="24">
        <v>344</v>
      </c>
      <c r="AJ25" s="18">
        <v>1122</v>
      </c>
      <c r="AK25" s="12">
        <v>943</v>
      </c>
      <c r="AL25">
        <f t="shared" si="0"/>
        <v>7510</v>
      </c>
    </row>
    <row r="26" spans="1:38" ht="19.5" x14ac:dyDescent="0.3">
      <c r="A26" s="48" t="s">
        <v>74</v>
      </c>
      <c r="B26" s="14">
        <v>0</v>
      </c>
      <c r="C26" s="16">
        <v>0</v>
      </c>
      <c r="D26" s="14">
        <v>0</v>
      </c>
      <c r="E26" s="15">
        <v>0</v>
      </c>
      <c r="F26" s="16">
        <v>0</v>
      </c>
      <c r="G26" s="16">
        <v>0</v>
      </c>
      <c r="H26" s="14">
        <v>0</v>
      </c>
      <c r="I26" s="16">
        <v>0</v>
      </c>
      <c r="J26" s="14">
        <v>0</v>
      </c>
      <c r="K26" s="16">
        <v>0</v>
      </c>
      <c r="L26" s="14">
        <v>0</v>
      </c>
      <c r="M26" s="16">
        <v>0</v>
      </c>
      <c r="N26" s="14">
        <v>0</v>
      </c>
      <c r="O26" s="16">
        <v>0</v>
      </c>
      <c r="P26" s="14">
        <v>0</v>
      </c>
      <c r="Q26" s="16">
        <v>0</v>
      </c>
      <c r="R26" s="14">
        <v>0</v>
      </c>
      <c r="S26" s="16">
        <v>0</v>
      </c>
      <c r="T26" s="14">
        <v>0</v>
      </c>
      <c r="U26" s="15">
        <v>0</v>
      </c>
      <c r="V26" s="17">
        <v>0</v>
      </c>
      <c r="W26" s="15">
        <v>40</v>
      </c>
      <c r="X26" s="16">
        <v>0</v>
      </c>
      <c r="Y26" s="16">
        <v>95</v>
      </c>
      <c r="Z26" s="14">
        <v>0</v>
      </c>
      <c r="AA26" s="16">
        <v>29</v>
      </c>
      <c r="AB26" s="14">
        <v>0</v>
      </c>
      <c r="AC26" s="16">
        <v>65</v>
      </c>
      <c r="AD26" s="14">
        <v>0</v>
      </c>
      <c r="AE26" s="16">
        <v>78</v>
      </c>
      <c r="AF26" s="14">
        <v>0</v>
      </c>
      <c r="AG26" s="16">
        <v>48</v>
      </c>
      <c r="AH26" s="14">
        <v>0</v>
      </c>
      <c r="AI26" s="15">
        <v>0</v>
      </c>
      <c r="AJ26" s="17">
        <v>0</v>
      </c>
      <c r="AK26" s="15">
        <v>0</v>
      </c>
      <c r="AL26">
        <f t="shared" si="0"/>
        <v>355</v>
      </c>
    </row>
    <row r="27" spans="1:38" ht="19.5" x14ac:dyDescent="0.3">
      <c r="A27" s="5" t="s">
        <v>72</v>
      </c>
      <c r="B27" s="22">
        <v>0</v>
      </c>
      <c r="C27" s="24">
        <v>0</v>
      </c>
      <c r="D27" s="22">
        <v>0</v>
      </c>
      <c r="E27" s="23">
        <v>0</v>
      </c>
      <c r="F27" s="24">
        <v>0</v>
      </c>
      <c r="G27" s="23">
        <v>0</v>
      </c>
      <c r="H27" s="24">
        <v>0</v>
      </c>
      <c r="I27" s="23">
        <v>0</v>
      </c>
      <c r="J27" s="24">
        <v>0</v>
      </c>
      <c r="K27" s="24">
        <v>0</v>
      </c>
      <c r="L27" s="22">
        <v>0</v>
      </c>
      <c r="M27" s="23">
        <v>0</v>
      </c>
      <c r="N27" s="24">
        <v>0</v>
      </c>
      <c r="O27" s="24">
        <v>0</v>
      </c>
      <c r="P27" s="22">
        <v>0</v>
      </c>
      <c r="Q27" s="24">
        <v>0</v>
      </c>
      <c r="R27" s="22">
        <v>0</v>
      </c>
      <c r="S27" s="24">
        <v>0</v>
      </c>
      <c r="T27" s="22">
        <v>10</v>
      </c>
      <c r="U27" s="23">
        <v>0</v>
      </c>
      <c r="V27" s="24">
        <v>0</v>
      </c>
      <c r="W27" s="23">
        <v>0</v>
      </c>
      <c r="X27" s="22">
        <v>0</v>
      </c>
      <c r="Y27" s="23">
        <v>0</v>
      </c>
      <c r="Z27" s="24">
        <v>0</v>
      </c>
      <c r="AA27" s="23">
        <v>0</v>
      </c>
      <c r="AB27" s="24">
        <v>0</v>
      </c>
      <c r="AC27" s="24">
        <v>0</v>
      </c>
      <c r="AD27" s="22">
        <v>0</v>
      </c>
      <c r="AE27" s="24">
        <v>0</v>
      </c>
      <c r="AF27" s="22">
        <v>6</v>
      </c>
      <c r="AG27" s="24">
        <v>0</v>
      </c>
      <c r="AH27" s="22">
        <v>14</v>
      </c>
      <c r="AI27" s="23">
        <v>0</v>
      </c>
      <c r="AJ27" s="21">
        <v>0</v>
      </c>
      <c r="AK27" s="19">
        <v>15</v>
      </c>
      <c r="AL27">
        <f t="shared" si="0"/>
        <v>45</v>
      </c>
    </row>
    <row r="28" spans="1:38" ht="19.5" x14ac:dyDescent="0.3">
      <c r="A28" s="48" t="s">
        <v>75</v>
      </c>
      <c r="B28" s="14">
        <v>0</v>
      </c>
      <c r="C28" s="16">
        <v>0</v>
      </c>
      <c r="D28" s="14">
        <v>0</v>
      </c>
      <c r="E28" s="15">
        <v>0</v>
      </c>
      <c r="F28" s="16">
        <v>0</v>
      </c>
      <c r="G28" s="15">
        <v>0</v>
      </c>
      <c r="H28" s="16">
        <v>0</v>
      </c>
      <c r="I28" s="16">
        <v>0</v>
      </c>
      <c r="J28" s="14">
        <v>0</v>
      </c>
      <c r="K28" s="15">
        <v>0</v>
      </c>
      <c r="L28" s="16">
        <v>0</v>
      </c>
      <c r="M28" s="15">
        <v>0</v>
      </c>
      <c r="N28" s="16">
        <v>0</v>
      </c>
      <c r="O28" s="15">
        <v>0</v>
      </c>
      <c r="P28" s="16">
        <v>0</v>
      </c>
      <c r="Q28" s="16">
        <v>0</v>
      </c>
      <c r="R28" s="14">
        <v>0</v>
      </c>
      <c r="S28" s="16">
        <v>0</v>
      </c>
      <c r="T28" s="14">
        <v>10</v>
      </c>
      <c r="U28" s="15">
        <v>0</v>
      </c>
      <c r="V28" s="16">
        <v>0</v>
      </c>
      <c r="W28" s="15">
        <v>14</v>
      </c>
      <c r="X28" s="16">
        <v>0</v>
      </c>
      <c r="Y28" s="16">
        <v>51</v>
      </c>
      <c r="Z28" s="14">
        <v>0</v>
      </c>
      <c r="AA28" s="16">
        <v>8</v>
      </c>
      <c r="AB28" s="14">
        <v>0</v>
      </c>
      <c r="AC28" s="16">
        <v>20</v>
      </c>
      <c r="AD28" s="14">
        <v>0</v>
      </c>
      <c r="AE28" s="15">
        <v>23</v>
      </c>
      <c r="AF28" s="16">
        <v>0</v>
      </c>
      <c r="AG28" s="16">
        <v>65</v>
      </c>
      <c r="AH28" s="14">
        <v>0</v>
      </c>
      <c r="AI28" s="16">
        <v>0</v>
      </c>
      <c r="AJ28" s="14">
        <v>0</v>
      </c>
      <c r="AK28" s="15">
        <v>0</v>
      </c>
      <c r="AL28">
        <f t="shared" si="0"/>
        <v>191</v>
      </c>
    </row>
    <row r="29" spans="1:38" s="51" customFormat="1" ht="19.5" x14ac:dyDescent="0.3">
      <c r="A29" s="45" t="s">
        <v>79</v>
      </c>
      <c r="B29" s="22">
        <v>0</v>
      </c>
      <c r="C29" s="24">
        <v>0</v>
      </c>
      <c r="D29" s="22">
        <v>0</v>
      </c>
      <c r="E29" s="23">
        <v>0</v>
      </c>
      <c r="F29" s="24">
        <v>0</v>
      </c>
      <c r="G29" s="24">
        <v>0</v>
      </c>
      <c r="H29" s="22">
        <v>0</v>
      </c>
      <c r="I29" s="23">
        <v>0</v>
      </c>
      <c r="J29" s="24">
        <v>0</v>
      </c>
      <c r="K29" s="24">
        <v>0</v>
      </c>
      <c r="L29" s="22">
        <v>0</v>
      </c>
      <c r="M29" s="24">
        <v>0</v>
      </c>
      <c r="N29" s="22">
        <v>0</v>
      </c>
      <c r="O29" s="23">
        <v>0</v>
      </c>
      <c r="P29" s="24">
        <v>0</v>
      </c>
      <c r="Q29" s="24">
        <v>0</v>
      </c>
      <c r="R29" s="22">
        <v>0</v>
      </c>
      <c r="S29" s="24">
        <v>0</v>
      </c>
      <c r="T29" s="22">
        <v>0</v>
      </c>
      <c r="U29" s="24">
        <v>0</v>
      </c>
      <c r="V29" s="22">
        <v>0</v>
      </c>
      <c r="W29" s="24">
        <v>0</v>
      </c>
      <c r="X29" s="22">
        <v>0</v>
      </c>
      <c r="Y29" s="23">
        <v>0</v>
      </c>
      <c r="Z29" s="24">
        <v>0</v>
      </c>
      <c r="AA29" s="24">
        <v>6</v>
      </c>
      <c r="AB29" s="22">
        <v>0</v>
      </c>
      <c r="AC29" s="23">
        <v>11</v>
      </c>
      <c r="AD29" s="24">
        <v>0</v>
      </c>
      <c r="AE29" s="23">
        <v>12</v>
      </c>
      <c r="AF29" s="24">
        <v>0</v>
      </c>
      <c r="AG29" s="24">
        <v>23</v>
      </c>
      <c r="AH29" s="22">
        <v>0</v>
      </c>
      <c r="AI29" s="24">
        <v>0</v>
      </c>
      <c r="AJ29" s="11">
        <v>0</v>
      </c>
      <c r="AK29" s="12">
        <v>0</v>
      </c>
      <c r="AL29">
        <f t="shared" si="0"/>
        <v>52</v>
      </c>
    </row>
    <row r="30" spans="1:38" ht="19.5" x14ac:dyDescent="0.3">
      <c r="A30" s="48" t="s">
        <v>80</v>
      </c>
      <c r="B30" s="14">
        <v>0</v>
      </c>
      <c r="C30" s="16">
        <v>0</v>
      </c>
      <c r="D30" s="14">
        <v>0</v>
      </c>
      <c r="E30" s="15">
        <v>0</v>
      </c>
      <c r="F30" s="16">
        <v>0</v>
      </c>
      <c r="G30" s="16">
        <v>0</v>
      </c>
      <c r="H30" s="14">
        <v>0</v>
      </c>
      <c r="I30" s="16">
        <v>0</v>
      </c>
      <c r="J30" s="14">
        <v>0</v>
      </c>
      <c r="K30" s="16">
        <v>0</v>
      </c>
      <c r="L30" s="14">
        <v>0</v>
      </c>
      <c r="M30" s="15">
        <v>0</v>
      </c>
      <c r="N30" s="16">
        <v>0</v>
      </c>
      <c r="O30" s="16">
        <v>0</v>
      </c>
      <c r="P30" s="14">
        <v>0</v>
      </c>
      <c r="Q30" s="15">
        <v>0</v>
      </c>
      <c r="R30" s="16">
        <v>0</v>
      </c>
      <c r="S30" s="16">
        <v>0</v>
      </c>
      <c r="T30" s="14">
        <v>0</v>
      </c>
      <c r="U30" s="16">
        <v>0</v>
      </c>
      <c r="V30" s="14">
        <v>0</v>
      </c>
      <c r="W30" s="15">
        <v>0</v>
      </c>
      <c r="X30" s="16">
        <v>0</v>
      </c>
      <c r="Y30" s="15">
        <v>0</v>
      </c>
      <c r="Z30" s="16">
        <v>0</v>
      </c>
      <c r="AA30" s="15">
        <v>0</v>
      </c>
      <c r="AB30" s="14">
        <v>0</v>
      </c>
      <c r="AC30" s="15">
        <v>21</v>
      </c>
      <c r="AD30" s="16">
        <v>0</v>
      </c>
      <c r="AE30" s="16">
        <v>0</v>
      </c>
      <c r="AF30" s="14">
        <v>0</v>
      </c>
      <c r="AG30" s="15">
        <v>46</v>
      </c>
      <c r="AH30" s="16">
        <v>32</v>
      </c>
      <c r="AI30" s="16">
        <v>24</v>
      </c>
      <c r="AJ30" s="14">
        <v>30</v>
      </c>
      <c r="AK30" s="15">
        <v>21</v>
      </c>
      <c r="AL30">
        <f t="shared" si="0"/>
        <v>174</v>
      </c>
    </row>
    <row r="31" spans="1:38" s="51" customFormat="1" ht="20.25" thickBot="1" x14ac:dyDescent="0.35">
      <c r="A31" s="54" t="s">
        <v>81</v>
      </c>
      <c r="B31" s="22">
        <v>0</v>
      </c>
      <c r="C31" s="24">
        <v>0</v>
      </c>
      <c r="D31" s="22">
        <v>0</v>
      </c>
      <c r="E31" s="23">
        <v>0</v>
      </c>
      <c r="F31" s="24">
        <v>0</v>
      </c>
      <c r="G31" s="24">
        <v>0</v>
      </c>
      <c r="H31" s="22">
        <v>0</v>
      </c>
      <c r="I31" s="24">
        <v>0</v>
      </c>
      <c r="J31" s="22">
        <v>0</v>
      </c>
      <c r="K31" s="24">
        <v>0</v>
      </c>
      <c r="L31" s="22">
        <v>0</v>
      </c>
      <c r="M31" s="24">
        <v>0</v>
      </c>
      <c r="N31" s="22">
        <v>0</v>
      </c>
      <c r="O31" s="23">
        <v>0</v>
      </c>
      <c r="P31" s="24">
        <v>0</v>
      </c>
      <c r="Q31" s="23">
        <v>0</v>
      </c>
      <c r="R31" s="24">
        <v>0</v>
      </c>
      <c r="S31" s="24">
        <v>0</v>
      </c>
      <c r="T31" s="22">
        <v>0</v>
      </c>
      <c r="U31" s="23">
        <v>0</v>
      </c>
      <c r="V31" s="24">
        <v>0</v>
      </c>
      <c r="W31" s="24">
        <v>0</v>
      </c>
      <c r="X31" s="22">
        <v>0</v>
      </c>
      <c r="Y31" s="24">
        <v>0</v>
      </c>
      <c r="Z31" s="22">
        <v>36</v>
      </c>
      <c r="AA31" s="23">
        <v>74</v>
      </c>
      <c r="AB31" s="24">
        <v>85</v>
      </c>
      <c r="AC31" s="24">
        <v>40</v>
      </c>
      <c r="AD31" s="22">
        <v>55</v>
      </c>
      <c r="AE31" s="23">
        <v>71</v>
      </c>
      <c r="AF31" s="24">
        <v>77</v>
      </c>
      <c r="AG31" s="23">
        <v>87</v>
      </c>
      <c r="AH31" s="24">
        <v>412</v>
      </c>
      <c r="AI31" s="24">
        <v>66</v>
      </c>
      <c r="AJ31" s="11">
        <v>30</v>
      </c>
      <c r="AK31" s="12">
        <v>57</v>
      </c>
      <c r="AL31">
        <f t="shared" si="0"/>
        <v>1090</v>
      </c>
    </row>
    <row r="32" spans="1:38" ht="20.25" thickBot="1" x14ac:dyDescent="0.35">
      <c r="A32" s="55" t="s">
        <v>8</v>
      </c>
      <c r="B32" s="47">
        <f t="shared" ref="B32:M32" si="1">SUM(B8:B21)</f>
        <v>1398</v>
      </c>
      <c r="C32" s="47">
        <f t="shared" si="1"/>
        <v>1523</v>
      </c>
      <c r="D32" s="53">
        <f t="shared" si="1"/>
        <v>1164</v>
      </c>
      <c r="E32" s="47">
        <f t="shared" si="1"/>
        <v>1090</v>
      </c>
      <c r="F32" s="47">
        <f t="shared" si="1"/>
        <v>984</v>
      </c>
      <c r="G32" s="47">
        <f t="shared" si="1"/>
        <v>1177</v>
      </c>
      <c r="H32" s="47">
        <f t="shared" si="1"/>
        <v>1262</v>
      </c>
      <c r="I32" s="47">
        <f t="shared" si="1"/>
        <v>771</v>
      </c>
      <c r="J32" s="47">
        <f t="shared" si="1"/>
        <v>1675</v>
      </c>
      <c r="K32" s="47">
        <f t="shared" si="1"/>
        <v>1070</v>
      </c>
      <c r="L32" s="47">
        <f t="shared" si="1"/>
        <v>1996</v>
      </c>
      <c r="M32" s="47">
        <f t="shared" si="1"/>
        <v>1322</v>
      </c>
      <c r="N32" s="47">
        <f>SUM(N8:N31)</f>
        <v>2501</v>
      </c>
      <c r="O32" s="52">
        <f>SUM(O8:O20)</f>
        <v>1831</v>
      </c>
      <c r="P32" s="47">
        <f>SUM(P8:P31)</f>
        <v>2713</v>
      </c>
      <c r="Q32" s="47">
        <f>SUM(Q8:Q31)</f>
        <v>1894</v>
      </c>
      <c r="R32" s="47">
        <f>SUM(R8:R21)</f>
        <v>2539</v>
      </c>
      <c r="S32" s="47">
        <f>SUM(S8:S21)</f>
        <v>1986</v>
      </c>
      <c r="T32" s="47">
        <f t="shared" ref="T32:AA32" si="2">SUM(T8:T31)</f>
        <v>3653</v>
      </c>
      <c r="U32" s="47">
        <f t="shared" si="2"/>
        <v>2307</v>
      </c>
      <c r="V32" s="47">
        <f t="shared" si="2"/>
        <v>3585</v>
      </c>
      <c r="W32" s="47">
        <f t="shared" si="2"/>
        <v>3046</v>
      </c>
      <c r="X32" s="47">
        <f t="shared" si="2"/>
        <v>4413</v>
      </c>
      <c r="Y32" s="47">
        <f t="shared" si="2"/>
        <v>3525</v>
      </c>
      <c r="Z32" s="47">
        <f t="shared" si="2"/>
        <v>3595</v>
      </c>
      <c r="AA32" s="47">
        <f t="shared" si="2"/>
        <v>3680</v>
      </c>
      <c r="AB32" s="47">
        <f t="shared" ref="AB32:AG32" si="3">SUM(AB8:AB31)</f>
        <v>4988</v>
      </c>
      <c r="AC32" s="47">
        <f t="shared" si="3"/>
        <v>4548</v>
      </c>
      <c r="AD32" s="47">
        <f t="shared" si="3"/>
        <v>4570</v>
      </c>
      <c r="AE32" s="47">
        <f t="shared" si="3"/>
        <v>4188</v>
      </c>
      <c r="AF32" s="47">
        <f t="shared" si="3"/>
        <v>5678</v>
      </c>
      <c r="AG32" s="47">
        <f t="shared" si="3"/>
        <v>5560</v>
      </c>
      <c r="AH32" s="47">
        <f>SUM(AH8:AH31)</f>
        <v>7406</v>
      </c>
      <c r="AI32" s="47">
        <f>SUM(AI8:AI31)</f>
        <v>3983</v>
      </c>
      <c r="AJ32" s="47">
        <f>SUM(AJ8:AJ31)</f>
        <v>7553</v>
      </c>
      <c r="AK32" s="47">
        <f>SUM(AK8:AK31)</f>
        <v>7499</v>
      </c>
      <c r="AL32" s="62">
        <f>SUM(B8:AK31)</f>
        <v>112673</v>
      </c>
    </row>
    <row r="34" spans="1:6" ht="30" x14ac:dyDescent="0.25">
      <c r="A34" s="49" t="s">
        <v>84</v>
      </c>
      <c r="B34" s="46"/>
      <c r="C34" s="46"/>
      <c r="D34" s="46"/>
    </row>
    <row r="35" spans="1:6" ht="21" x14ac:dyDescent="0.35">
      <c r="B35" s="39"/>
      <c r="C35" s="39"/>
      <c r="D35" s="39"/>
      <c r="E35" s="38"/>
      <c r="F35" s="38"/>
    </row>
  </sheetData>
  <mergeCells count="40">
    <mergeCell ref="B4:K4"/>
    <mergeCell ref="J3:S3"/>
    <mergeCell ref="T5:U5"/>
    <mergeCell ref="V5:W5"/>
    <mergeCell ref="X5:Y5"/>
    <mergeCell ref="R5:S5"/>
    <mergeCell ref="P5:Q5"/>
    <mergeCell ref="N5:O5"/>
    <mergeCell ref="L5:M5"/>
    <mergeCell ref="B5:C5"/>
    <mergeCell ref="D5:E5"/>
    <mergeCell ref="F5:G5"/>
    <mergeCell ref="H5:I5"/>
    <mergeCell ref="J5:K5"/>
    <mergeCell ref="Z5:AA5"/>
    <mergeCell ref="AB5:AC5"/>
    <mergeCell ref="AD5:AE5"/>
    <mergeCell ref="AF5:AG5"/>
    <mergeCell ref="AH5:AI5"/>
    <mergeCell ref="AJ5:AK5"/>
    <mergeCell ref="R4:AC4"/>
    <mergeCell ref="AB3:AK3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</mergeCell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Q27"/>
  <sheetViews>
    <sheetView workbookViewId="0">
      <selection activeCell="J24" sqref="J24:L26"/>
    </sheetView>
  </sheetViews>
  <sheetFormatPr defaultRowHeight="15" x14ac:dyDescent="0.25"/>
  <cols>
    <col min="3" max="3" width="10" customWidth="1"/>
    <col min="11" max="11" width="14.7109375" bestFit="1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24</v>
      </c>
    </row>
    <row r="6" spans="2:15" ht="15.75" thickBot="1" x14ac:dyDescent="0.3"/>
    <row r="7" spans="2:15" ht="27" thickBot="1" x14ac:dyDescent="0.45">
      <c r="C7" s="104">
        <v>2019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65110</v>
      </c>
      <c r="E9" s="32">
        <v>61946</v>
      </c>
      <c r="F9" s="32">
        <v>77964</v>
      </c>
      <c r="G9" s="32">
        <v>70568</v>
      </c>
      <c r="H9" s="32">
        <v>62754</v>
      </c>
      <c r="I9" s="32">
        <v>59595</v>
      </c>
      <c r="J9" s="32">
        <v>77115</v>
      </c>
      <c r="K9" s="32">
        <v>72252</v>
      </c>
      <c r="L9" s="32">
        <v>35673</v>
      </c>
      <c r="M9" s="32">
        <v>43058</v>
      </c>
      <c r="N9" s="32">
        <v>60240</v>
      </c>
      <c r="O9" s="32">
        <v>74842</v>
      </c>
    </row>
    <row r="10" spans="2:15" ht="15.75" thickBot="1" x14ac:dyDescent="0.3">
      <c r="C10" s="31" t="s">
        <v>38</v>
      </c>
      <c r="D10" s="32">
        <v>62542</v>
      </c>
      <c r="E10" s="33">
        <v>59465</v>
      </c>
      <c r="F10" s="32">
        <v>73057</v>
      </c>
      <c r="G10" s="33">
        <v>65391</v>
      </c>
      <c r="H10" s="32">
        <v>56090</v>
      </c>
      <c r="I10" s="33">
        <v>56690</v>
      </c>
      <c r="J10" s="32">
        <v>68499</v>
      </c>
      <c r="K10" s="33">
        <v>63715</v>
      </c>
      <c r="L10" s="32">
        <v>31159</v>
      </c>
      <c r="M10" s="33">
        <v>44566</v>
      </c>
      <c r="N10" s="32">
        <v>61701</v>
      </c>
      <c r="O10" s="34">
        <v>73694</v>
      </c>
    </row>
    <row r="11" spans="2:15" ht="15.75" thickBot="1" x14ac:dyDescent="0.3"/>
    <row r="12" spans="2:15" ht="27" thickBot="1" x14ac:dyDescent="0.45">
      <c r="C12" s="104">
        <v>2020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6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80495</v>
      </c>
      <c r="E14" s="32">
        <v>75196</v>
      </c>
      <c r="F14" s="32">
        <v>49265</v>
      </c>
      <c r="G14" s="32">
        <v>340</v>
      </c>
      <c r="H14" s="32">
        <v>468</v>
      </c>
      <c r="I14" s="32">
        <v>801</v>
      </c>
      <c r="J14" s="32">
        <v>6190</v>
      </c>
      <c r="K14" s="32">
        <v>9114</v>
      </c>
      <c r="L14" s="32">
        <v>5892</v>
      </c>
      <c r="M14" s="32">
        <v>9149</v>
      </c>
      <c r="N14" s="32">
        <v>13554</v>
      </c>
      <c r="O14" s="32">
        <v>22326</v>
      </c>
    </row>
    <row r="15" spans="2:15" ht="15.75" thickBot="1" x14ac:dyDescent="0.3">
      <c r="C15" s="31" t="s">
        <v>38</v>
      </c>
      <c r="D15" s="32">
        <v>67323</v>
      </c>
      <c r="E15" s="33">
        <v>73291</v>
      </c>
      <c r="F15" s="32">
        <v>32105</v>
      </c>
      <c r="G15" s="33">
        <v>77</v>
      </c>
      <c r="H15" s="32">
        <v>119</v>
      </c>
      <c r="I15" s="33">
        <v>362</v>
      </c>
      <c r="J15" s="32">
        <v>3636</v>
      </c>
      <c r="K15" s="32">
        <v>7482</v>
      </c>
      <c r="L15" s="32">
        <v>5232</v>
      </c>
      <c r="M15" s="32">
        <v>10196</v>
      </c>
      <c r="N15" s="32">
        <v>11862</v>
      </c>
      <c r="O15" s="34">
        <v>29205</v>
      </c>
    </row>
    <row r="16" spans="2:15" ht="15.75" thickBot="1" x14ac:dyDescent="0.3"/>
    <row r="17" spans="2:17" ht="27" thickBot="1" x14ac:dyDescent="0.45">
      <c r="C17" s="104" t="s">
        <v>39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6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N19" si="0">SUM(D14/D9)</f>
        <v>1.2362924281984333</v>
      </c>
      <c r="E19" s="44">
        <f t="shared" si="0"/>
        <v>1.2138959739127628</v>
      </c>
      <c r="F19" s="44">
        <f t="shared" si="0"/>
        <v>0.63189420758298698</v>
      </c>
      <c r="G19" s="44">
        <f t="shared" si="0"/>
        <v>4.8180478403809096E-3</v>
      </c>
      <c r="H19" s="44">
        <f t="shared" si="0"/>
        <v>7.4576919399560191E-3</v>
      </c>
      <c r="I19" s="44">
        <f t="shared" si="0"/>
        <v>1.3440724893027939E-2</v>
      </c>
      <c r="J19" s="44">
        <f t="shared" si="0"/>
        <v>8.0269727031057517E-2</v>
      </c>
      <c r="K19" s="44">
        <f t="shared" si="0"/>
        <v>0.12614183690416875</v>
      </c>
      <c r="L19" s="44">
        <f t="shared" si="0"/>
        <v>0.16516693297451854</v>
      </c>
      <c r="M19" s="44">
        <f t="shared" si="0"/>
        <v>0.21248083979748247</v>
      </c>
      <c r="N19" s="44">
        <f t="shared" si="0"/>
        <v>0.22500000000000001</v>
      </c>
      <c r="O19" s="37">
        <f t="shared" ref="O19" si="1">SUM(O14/O9)</f>
        <v>0.29830843643943239</v>
      </c>
      <c r="Q19" s="43">
        <f>SUM(D14:O14)/SUM(D9:O9)</f>
        <v>0.3584074458985938</v>
      </c>
    </row>
    <row r="20" spans="2:17" ht="15.75" thickBot="1" x14ac:dyDescent="0.3">
      <c r="C20" s="36" t="s">
        <v>38</v>
      </c>
      <c r="D20" s="37">
        <f t="shared" ref="D20:M20" si="2">SUM(D15/D10)</f>
        <v>1.0764446292091714</v>
      </c>
      <c r="E20" s="37">
        <f t="shared" si="2"/>
        <v>1.2325065164382409</v>
      </c>
      <c r="F20" s="37">
        <f t="shared" si="2"/>
        <v>0.43945138727295124</v>
      </c>
      <c r="G20" s="37">
        <f t="shared" si="2"/>
        <v>1.1775320762796102E-3</v>
      </c>
      <c r="H20" s="37">
        <f t="shared" si="2"/>
        <v>2.1215903013014799E-3</v>
      </c>
      <c r="I20" s="37">
        <f t="shared" si="2"/>
        <v>6.3856059269712471E-3</v>
      </c>
      <c r="J20" s="37">
        <f t="shared" si="2"/>
        <v>5.3081066876888711E-2</v>
      </c>
      <c r="K20" s="37">
        <f t="shared" si="2"/>
        <v>0.11742917680295063</v>
      </c>
      <c r="L20" s="37">
        <f t="shared" si="2"/>
        <v>0.16791296254693669</v>
      </c>
      <c r="M20" s="37">
        <f t="shared" si="2"/>
        <v>0.22878427500785353</v>
      </c>
      <c r="N20" s="37">
        <f t="shared" ref="N20:O20" si="3">SUM(N15/N10)</f>
        <v>0.19224972042592503</v>
      </c>
      <c r="O20" s="37">
        <f t="shared" si="3"/>
        <v>0.39630092002062584</v>
      </c>
      <c r="Q20" s="43">
        <f>SUM(D15:O15)/SUM(D10:O10)</f>
        <v>0.3361713945202765</v>
      </c>
    </row>
    <row r="22" spans="2:17" x14ac:dyDescent="0.25">
      <c r="B22" t="s">
        <v>83</v>
      </c>
    </row>
    <row r="25" spans="2:17" x14ac:dyDescent="0.25">
      <c r="J25" s="123"/>
      <c r="L25" s="124"/>
    </row>
    <row r="26" spans="2:17" x14ac:dyDescent="0.25">
      <c r="J26" s="123"/>
      <c r="K26" s="125"/>
      <c r="L26" s="124"/>
    </row>
    <row r="27" spans="2:17" x14ac:dyDescent="0.25">
      <c r="K27" s="83"/>
    </row>
  </sheetData>
  <mergeCells count="3">
    <mergeCell ref="C7:O7"/>
    <mergeCell ref="C12:O12"/>
    <mergeCell ref="C17:O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B38"/>
  <sheetViews>
    <sheetView tabSelected="1" zoomScaleNormal="100" workbookViewId="0">
      <pane xSplit="1" topLeftCell="AT1" activePane="topRight" state="frozen"/>
      <selection pane="topRight" activeCell="BD35" sqref="BD35"/>
    </sheetView>
  </sheetViews>
  <sheetFormatPr defaultColWidth="12.7109375" defaultRowHeight="15" x14ac:dyDescent="0.25"/>
  <cols>
    <col min="1" max="1" width="34" customWidth="1"/>
    <col min="2" max="20" width="12.85546875" customWidth="1"/>
    <col min="21" max="27" width="12.7109375" customWidth="1"/>
  </cols>
  <sheetData>
    <row r="2" spans="1:80" ht="15.75" thickBot="1" x14ac:dyDescent="0.3">
      <c r="J2" s="50"/>
      <c r="L2" s="50"/>
      <c r="AS2" s="68"/>
      <c r="AU2" s="68"/>
      <c r="AW2" s="68"/>
      <c r="BI2" s="68"/>
      <c r="BJ2" s="68"/>
      <c r="BK2" s="68"/>
      <c r="BL2" s="68"/>
      <c r="BN2" s="68"/>
      <c r="BO2" s="68"/>
      <c r="BP2" s="68"/>
      <c r="BQ2" s="68"/>
      <c r="BR2" s="68"/>
    </row>
    <row r="3" spans="1:80" ht="27" thickBot="1" x14ac:dyDescent="0.45">
      <c r="B3" s="40"/>
      <c r="C3" s="6"/>
      <c r="D3" s="41"/>
      <c r="E3" s="41"/>
      <c r="F3" s="60"/>
      <c r="G3" s="40"/>
      <c r="H3" s="59"/>
      <c r="I3" s="59"/>
      <c r="J3" s="107"/>
      <c r="K3" s="107"/>
      <c r="L3" s="107"/>
      <c r="M3" s="107"/>
      <c r="N3" s="107"/>
      <c r="O3" s="107"/>
      <c r="P3" s="107"/>
      <c r="Q3" s="107"/>
      <c r="R3" s="56"/>
      <c r="S3" s="56"/>
      <c r="T3" s="42"/>
      <c r="U3" s="40"/>
      <c r="V3" s="40"/>
      <c r="W3" s="40"/>
      <c r="X3" s="40"/>
      <c r="Y3" s="40"/>
      <c r="Z3" s="40"/>
      <c r="AA3" s="40"/>
      <c r="AB3" s="95" t="s">
        <v>29</v>
      </c>
      <c r="AC3" s="96"/>
      <c r="AD3" s="96"/>
      <c r="AE3" s="96"/>
      <c r="AF3" s="96"/>
      <c r="AG3" s="96"/>
      <c r="AH3" s="96"/>
      <c r="AI3" s="96"/>
      <c r="AJ3" s="96"/>
      <c r="AK3" s="99"/>
      <c r="AL3" s="67"/>
      <c r="AM3" s="63"/>
      <c r="AN3" s="63"/>
      <c r="AO3" s="63"/>
      <c r="AP3" s="63"/>
      <c r="AQ3" s="66"/>
      <c r="AR3" s="64"/>
      <c r="AS3" s="121" t="s">
        <v>31</v>
      </c>
      <c r="AT3" s="102"/>
      <c r="AU3" s="102"/>
      <c r="AV3" s="102"/>
      <c r="AW3" s="102"/>
      <c r="AX3" s="102"/>
      <c r="AY3" s="102"/>
      <c r="AZ3" s="103"/>
      <c r="BA3" s="69"/>
      <c r="BB3" s="66"/>
      <c r="BC3" s="66"/>
      <c r="BD3" s="66"/>
      <c r="BE3" s="66"/>
      <c r="BF3" s="66"/>
      <c r="BG3" s="63"/>
      <c r="BH3" s="66"/>
      <c r="BI3" s="121" t="s">
        <v>166</v>
      </c>
      <c r="BJ3" s="102"/>
      <c r="BK3" s="102"/>
      <c r="BL3" s="102"/>
      <c r="BM3" s="102"/>
      <c r="BN3" s="102"/>
      <c r="BO3" s="102"/>
      <c r="BP3" s="102"/>
      <c r="BQ3" s="102"/>
      <c r="BR3" s="103"/>
      <c r="BS3" s="69"/>
      <c r="BT3" s="63"/>
      <c r="BU3" s="66"/>
      <c r="BV3" s="66"/>
      <c r="BW3" s="66"/>
      <c r="BX3" s="66"/>
      <c r="BY3" s="63"/>
      <c r="BZ3" s="63"/>
      <c r="CA3" s="68"/>
    </row>
    <row r="4" spans="1:80" ht="25.5" customHeight="1" thickBot="1" x14ac:dyDescent="0.45">
      <c r="A4" s="61"/>
      <c r="B4" s="108" t="s">
        <v>87</v>
      </c>
      <c r="C4" s="109"/>
      <c r="D4" s="109"/>
      <c r="E4" s="109"/>
      <c r="F4" s="109"/>
      <c r="G4" s="109"/>
      <c r="H4" s="109"/>
      <c r="I4" s="110"/>
      <c r="J4" s="111" t="s">
        <v>27</v>
      </c>
      <c r="K4" s="112"/>
      <c r="L4" s="112"/>
      <c r="M4" s="112"/>
      <c r="N4" s="112"/>
      <c r="O4" s="112"/>
      <c r="P4" s="112"/>
      <c r="Q4" s="113"/>
      <c r="R4" s="111" t="s">
        <v>28</v>
      </c>
      <c r="S4" s="114"/>
      <c r="T4" s="102"/>
      <c r="U4" s="102"/>
      <c r="V4" s="102"/>
      <c r="W4" s="102"/>
      <c r="X4" s="102"/>
      <c r="Y4" s="102"/>
      <c r="Z4" s="102"/>
      <c r="AA4" s="102"/>
      <c r="AB4" s="114"/>
      <c r="AC4" s="115"/>
      <c r="AD4" s="40"/>
      <c r="AE4" s="40"/>
      <c r="AF4" s="40"/>
      <c r="AG4" s="40"/>
      <c r="AH4" s="40"/>
      <c r="AI4" s="116" t="s">
        <v>30</v>
      </c>
      <c r="AJ4" s="117"/>
      <c r="AK4" s="117"/>
      <c r="AL4" s="117"/>
      <c r="AM4" s="117"/>
      <c r="AN4" s="117"/>
      <c r="AO4" s="117"/>
      <c r="AP4" s="117"/>
      <c r="AQ4" s="117"/>
      <c r="AR4" s="118"/>
      <c r="AS4" s="122"/>
      <c r="AT4" s="114"/>
      <c r="AU4" s="114"/>
      <c r="AV4" s="114"/>
      <c r="AW4" s="114"/>
      <c r="AX4" s="114"/>
      <c r="AY4" s="114"/>
      <c r="AZ4" s="115"/>
      <c r="BA4" s="116" t="s">
        <v>32</v>
      </c>
      <c r="BB4" s="117"/>
      <c r="BC4" s="117"/>
      <c r="BD4" s="117"/>
      <c r="BE4" s="117"/>
      <c r="BF4" s="117"/>
      <c r="BG4" s="117"/>
      <c r="BH4" s="118"/>
      <c r="BI4" s="122"/>
      <c r="BJ4" s="114"/>
      <c r="BK4" s="114"/>
      <c r="BL4" s="114"/>
      <c r="BM4" s="114"/>
      <c r="BN4" s="114"/>
      <c r="BO4" s="114"/>
      <c r="BP4" s="114"/>
      <c r="BQ4" s="114"/>
      <c r="BR4" s="115"/>
      <c r="BS4" s="116" t="s">
        <v>34</v>
      </c>
      <c r="BT4" s="117"/>
      <c r="BU4" s="117"/>
      <c r="BV4" s="117"/>
      <c r="BW4" s="117"/>
      <c r="BX4" s="117"/>
      <c r="BY4" s="117"/>
      <c r="BZ4" s="117"/>
      <c r="CA4" s="118"/>
      <c r="CB4" s="50"/>
    </row>
    <row r="5" spans="1:80" ht="16.5" thickBot="1" x14ac:dyDescent="0.3">
      <c r="B5" s="119" t="s">
        <v>88</v>
      </c>
      <c r="C5" s="119"/>
      <c r="D5" s="119" t="s">
        <v>93</v>
      </c>
      <c r="E5" s="119"/>
      <c r="F5" s="119" t="s">
        <v>94</v>
      </c>
      <c r="G5" s="119"/>
      <c r="H5" s="119" t="s">
        <v>95</v>
      </c>
      <c r="I5" s="119"/>
      <c r="J5" s="119" t="s">
        <v>97</v>
      </c>
      <c r="K5" s="119"/>
      <c r="L5" s="119" t="s">
        <v>98</v>
      </c>
      <c r="M5" s="119"/>
      <c r="N5" s="119" t="s">
        <v>99</v>
      </c>
      <c r="O5" s="119"/>
      <c r="P5" s="119" t="s">
        <v>100</v>
      </c>
      <c r="Q5" s="119"/>
      <c r="R5" s="119" t="s">
        <v>101</v>
      </c>
      <c r="S5" s="119"/>
      <c r="T5" s="119" t="s">
        <v>107</v>
      </c>
      <c r="U5" s="119"/>
      <c r="V5" s="119" t="s">
        <v>109</v>
      </c>
      <c r="W5" s="119"/>
      <c r="X5" s="119" t="s">
        <v>110</v>
      </c>
      <c r="Y5" s="119"/>
      <c r="Z5" s="119" t="s">
        <v>111</v>
      </c>
      <c r="AA5" s="119"/>
      <c r="AB5" s="119" t="s">
        <v>112</v>
      </c>
      <c r="AC5" s="119"/>
      <c r="AD5" s="119" t="s">
        <v>117</v>
      </c>
      <c r="AE5" s="119"/>
      <c r="AF5" s="119" t="s">
        <v>118</v>
      </c>
      <c r="AG5" s="119"/>
      <c r="AH5" s="119" t="s">
        <v>119</v>
      </c>
      <c r="AI5" s="119"/>
      <c r="AJ5" s="119" t="s">
        <v>120</v>
      </c>
      <c r="AK5" s="119"/>
      <c r="AL5" s="119" t="s">
        <v>127</v>
      </c>
      <c r="AM5" s="119"/>
      <c r="AN5" s="119" t="s">
        <v>128</v>
      </c>
      <c r="AO5" s="119"/>
      <c r="AP5" s="119" t="s">
        <v>129</v>
      </c>
      <c r="AQ5" s="119"/>
      <c r="AR5" s="119" t="s">
        <v>130</v>
      </c>
      <c r="AS5" s="119"/>
      <c r="AT5" s="119" t="s">
        <v>131</v>
      </c>
      <c r="AU5" s="119"/>
      <c r="AV5" s="119" t="s">
        <v>132</v>
      </c>
      <c r="AW5" s="119"/>
      <c r="AX5" s="119" t="s">
        <v>133</v>
      </c>
      <c r="AY5" s="119"/>
      <c r="AZ5" s="119" t="s">
        <v>134</v>
      </c>
      <c r="BA5" s="119"/>
      <c r="BB5" s="119" t="s">
        <v>135</v>
      </c>
      <c r="BC5" s="119"/>
      <c r="BD5" s="119" t="s">
        <v>136</v>
      </c>
      <c r="BE5" s="119"/>
      <c r="BF5" s="119" t="s">
        <v>137</v>
      </c>
      <c r="BG5" s="119"/>
      <c r="BH5" s="119" t="s">
        <v>138</v>
      </c>
      <c r="BI5" s="119"/>
      <c r="BJ5" s="119" t="s">
        <v>139</v>
      </c>
      <c r="BK5" s="119"/>
      <c r="BL5" s="119" t="s">
        <v>140</v>
      </c>
      <c r="BM5" s="119"/>
      <c r="BN5" s="119" t="s">
        <v>141</v>
      </c>
      <c r="BO5" s="119"/>
      <c r="BP5" s="119" t="s">
        <v>157</v>
      </c>
      <c r="BQ5" s="119"/>
      <c r="BR5" s="119" t="s">
        <v>158</v>
      </c>
      <c r="BS5" s="119"/>
      <c r="BT5" s="119" t="s">
        <v>159</v>
      </c>
      <c r="BU5" s="119"/>
      <c r="BV5" s="119" t="s">
        <v>14</v>
      </c>
      <c r="BW5" s="119"/>
      <c r="BX5" s="119" t="s">
        <v>15</v>
      </c>
      <c r="BY5" s="119"/>
      <c r="BZ5" s="119" t="s">
        <v>16</v>
      </c>
      <c r="CA5" s="119"/>
    </row>
    <row r="6" spans="1:80" ht="16.5" thickBot="1" x14ac:dyDescent="0.3">
      <c r="B6" s="119" t="s">
        <v>89</v>
      </c>
      <c r="C6" s="119"/>
      <c r="D6" s="119" t="s">
        <v>90</v>
      </c>
      <c r="E6" s="119"/>
      <c r="F6" s="119" t="s">
        <v>91</v>
      </c>
      <c r="G6" s="119"/>
      <c r="H6" s="119" t="s">
        <v>92</v>
      </c>
      <c r="I6" s="119"/>
      <c r="J6" s="119" t="s">
        <v>102</v>
      </c>
      <c r="K6" s="119"/>
      <c r="L6" s="119" t="s">
        <v>103</v>
      </c>
      <c r="M6" s="119"/>
      <c r="N6" s="119" t="s">
        <v>104</v>
      </c>
      <c r="O6" s="119"/>
      <c r="P6" s="119" t="s">
        <v>105</v>
      </c>
      <c r="Q6" s="119"/>
      <c r="R6" s="119" t="s">
        <v>106</v>
      </c>
      <c r="S6" s="119"/>
      <c r="T6" s="119" t="s">
        <v>108</v>
      </c>
      <c r="U6" s="119"/>
      <c r="V6" s="119" t="s">
        <v>113</v>
      </c>
      <c r="W6" s="119"/>
      <c r="X6" s="119" t="s">
        <v>114</v>
      </c>
      <c r="Y6" s="119"/>
      <c r="Z6" s="119" t="s">
        <v>115</v>
      </c>
      <c r="AA6" s="119"/>
      <c r="AB6" s="119" t="s">
        <v>116</v>
      </c>
      <c r="AC6" s="119"/>
      <c r="AD6" s="119" t="s">
        <v>121</v>
      </c>
      <c r="AE6" s="119"/>
      <c r="AF6" s="119" t="s">
        <v>122</v>
      </c>
      <c r="AG6" s="119"/>
      <c r="AH6" s="120" t="s">
        <v>123</v>
      </c>
      <c r="AI6" s="119"/>
      <c r="AJ6" s="119" t="s">
        <v>124</v>
      </c>
      <c r="AK6" s="119"/>
      <c r="AL6" s="119" t="s">
        <v>142</v>
      </c>
      <c r="AM6" s="119"/>
      <c r="AN6" s="119" t="s">
        <v>143</v>
      </c>
      <c r="AO6" s="119"/>
      <c r="AP6" s="119" t="s">
        <v>144</v>
      </c>
      <c r="AQ6" s="119"/>
      <c r="AR6" s="119" t="s">
        <v>145</v>
      </c>
      <c r="AS6" s="119"/>
      <c r="AT6" s="119" t="s">
        <v>146</v>
      </c>
      <c r="AU6" s="119"/>
      <c r="AV6" s="119" t="s">
        <v>147</v>
      </c>
      <c r="AW6" s="119"/>
      <c r="AX6" s="119" t="s">
        <v>148</v>
      </c>
      <c r="AY6" s="119"/>
      <c r="AZ6" s="119" t="s">
        <v>149</v>
      </c>
      <c r="BA6" s="119"/>
      <c r="BB6" s="119" t="s">
        <v>150</v>
      </c>
      <c r="BC6" s="119"/>
      <c r="BD6" s="119" t="s">
        <v>151</v>
      </c>
      <c r="BE6" s="119"/>
      <c r="BF6" s="119" t="s">
        <v>152</v>
      </c>
      <c r="BG6" s="119"/>
      <c r="BH6" s="119" t="s">
        <v>153</v>
      </c>
      <c r="BI6" s="119"/>
      <c r="BJ6" s="119" t="s">
        <v>154</v>
      </c>
      <c r="BK6" s="119"/>
      <c r="BL6" s="119" t="s">
        <v>155</v>
      </c>
      <c r="BM6" s="119"/>
      <c r="BN6" s="119" t="s">
        <v>156</v>
      </c>
      <c r="BO6" s="119"/>
      <c r="BP6" s="119" t="s">
        <v>160</v>
      </c>
      <c r="BQ6" s="119"/>
      <c r="BR6" s="119" t="s">
        <v>161</v>
      </c>
      <c r="BS6" s="119"/>
      <c r="BT6" s="119" t="s">
        <v>162</v>
      </c>
      <c r="BU6" s="119"/>
      <c r="BV6" s="119" t="s">
        <v>163</v>
      </c>
      <c r="BW6" s="119"/>
      <c r="BX6" s="119" t="s">
        <v>164</v>
      </c>
      <c r="BY6" s="119"/>
      <c r="BZ6" s="119" t="s">
        <v>165</v>
      </c>
      <c r="CA6" s="119"/>
    </row>
    <row r="7" spans="1:80" ht="16.5" thickBot="1" x14ac:dyDescent="0.3">
      <c r="B7" s="1" t="s">
        <v>70</v>
      </c>
      <c r="C7" s="2" t="s">
        <v>40</v>
      </c>
      <c r="D7" s="1" t="s">
        <v>70</v>
      </c>
      <c r="E7" s="2" t="s">
        <v>40</v>
      </c>
      <c r="F7" s="1" t="s">
        <v>70</v>
      </c>
      <c r="G7" s="2" t="s">
        <v>40</v>
      </c>
      <c r="H7" s="1" t="s">
        <v>70</v>
      </c>
      <c r="I7" s="2" t="s">
        <v>40</v>
      </c>
      <c r="J7" s="1" t="s">
        <v>70</v>
      </c>
      <c r="K7" s="2" t="s">
        <v>40</v>
      </c>
      <c r="L7" s="1" t="s">
        <v>70</v>
      </c>
      <c r="M7" s="2" t="s">
        <v>40</v>
      </c>
      <c r="N7" s="1" t="s">
        <v>70</v>
      </c>
      <c r="O7" s="2" t="s">
        <v>40</v>
      </c>
      <c r="P7" s="1" t="s">
        <v>70</v>
      </c>
      <c r="Q7" s="2" t="s">
        <v>40</v>
      </c>
      <c r="R7" s="1" t="s">
        <v>70</v>
      </c>
      <c r="S7" s="2" t="s">
        <v>40</v>
      </c>
      <c r="T7" s="1" t="s">
        <v>70</v>
      </c>
      <c r="U7" s="2" t="s">
        <v>40</v>
      </c>
      <c r="V7" s="1" t="s">
        <v>70</v>
      </c>
      <c r="W7" s="2" t="s">
        <v>40</v>
      </c>
      <c r="X7" s="1" t="s">
        <v>70</v>
      </c>
      <c r="Y7" s="2" t="s">
        <v>40</v>
      </c>
      <c r="Z7" s="1" t="s">
        <v>70</v>
      </c>
      <c r="AA7" s="2" t="s">
        <v>40</v>
      </c>
      <c r="AB7" s="1" t="s">
        <v>70</v>
      </c>
      <c r="AC7" s="2" t="s">
        <v>40</v>
      </c>
      <c r="AD7" s="1" t="s">
        <v>70</v>
      </c>
      <c r="AE7" s="2" t="s">
        <v>40</v>
      </c>
      <c r="AF7" s="1" t="s">
        <v>70</v>
      </c>
      <c r="AG7" s="2" t="s">
        <v>40</v>
      </c>
      <c r="AH7" s="1" t="s">
        <v>70</v>
      </c>
      <c r="AI7" s="2" t="s">
        <v>40</v>
      </c>
      <c r="AJ7" s="1" t="s">
        <v>70</v>
      </c>
      <c r="AK7" s="70" t="s">
        <v>40</v>
      </c>
      <c r="AL7" s="75" t="s">
        <v>70</v>
      </c>
      <c r="AM7" s="76" t="s">
        <v>40</v>
      </c>
      <c r="AN7" s="75" t="s">
        <v>70</v>
      </c>
      <c r="AO7" s="76" t="s">
        <v>40</v>
      </c>
      <c r="AP7" s="75" t="s">
        <v>70</v>
      </c>
      <c r="AQ7" s="76" t="s">
        <v>40</v>
      </c>
      <c r="AR7" s="75" t="s">
        <v>70</v>
      </c>
      <c r="AS7" s="76" t="s">
        <v>40</v>
      </c>
      <c r="AT7" s="75" t="s">
        <v>70</v>
      </c>
      <c r="AU7" s="76" t="s">
        <v>40</v>
      </c>
      <c r="AV7" s="75" t="s">
        <v>70</v>
      </c>
      <c r="AW7" s="76" t="s">
        <v>40</v>
      </c>
      <c r="AX7" s="75" t="s">
        <v>70</v>
      </c>
      <c r="AY7" s="76" t="s">
        <v>40</v>
      </c>
      <c r="AZ7" s="75" t="s">
        <v>70</v>
      </c>
      <c r="BA7" s="76" t="s">
        <v>40</v>
      </c>
      <c r="BB7" s="75" t="s">
        <v>70</v>
      </c>
      <c r="BC7" s="76" t="s">
        <v>40</v>
      </c>
      <c r="BD7" s="75" t="s">
        <v>70</v>
      </c>
      <c r="BE7" s="76" t="s">
        <v>40</v>
      </c>
      <c r="BF7" s="75" t="s">
        <v>70</v>
      </c>
      <c r="BG7" s="76" t="s">
        <v>40</v>
      </c>
      <c r="BH7" s="75" t="s">
        <v>70</v>
      </c>
      <c r="BI7" s="76" t="s">
        <v>40</v>
      </c>
      <c r="BJ7" s="75" t="s">
        <v>70</v>
      </c>
      <c r="BK7" s="76" t="s">
        <v>40</v>
      </c>
      <c r="BL7" s="75" t="s">
        <v>70</v>
      </c>
      <c r="BM7" s="76" t="s">
        <v>40</v>
      </c>
      <c r="BN7" s="75" t="s">
        <v>70</v>
      </c>
      <c r="BO7" s="76" t="s">
        <v>40</v>
      </c>
      <c r="BP7" s="77" t="s">
        <v>70</v>
      </c>
      <c r="BQ7" s="78" t="s">
        <v>40</v>
      </c>
      <c r="BR7" s="79" t="s">
        <v>70</v>
      </c>
      <c r="BS7" s="76" t="s">
        <v>40</v>
      </c>
      <c r="BT7" s="75" t="s">
        <v>70</v>
      </c>
      <c r="BU7" s="76" t="s">
        <v>40</v>
      </c>
      <c r="BV7" s="75" t="s">
        <v>70</v>
      </c>
      <c r="BW7" s="76" t="s">
        <v>40</v>
      </c>
      <c r="BX7" s="75" t="s">
        <v>70</v>
      </c>
      <c r="BY7" s="76" t="s">
        <v>40</v>
      </c>
      <c r="BZ7" s="75" t="s">
        <v>70</v>
      </c>
      <c r="CA7" s="76" t="s">
        <v>40</v>
      </c>
    </row>
    <row r="8" spans="1:80" ht="19.5" x14ac:dyDescent="0.3">
      <c r="A8" s="74" t="s">
        <v>0</v>
      </c>
      <c r="B8" s="73">
        <v>1403</v>
      </c>
      <c r="C8" s="73">
        <v>1941</v>
      </c>
      <c r="D8" s="73">
        <v>1041</v>
      </c>
      <c r="E8" s="73">
        <v>1054</v>
      </c>
      <c r="F8" s="73">
        <v>1026</v>
      </c>
      <c r="G8" s="73">
        <v>957</v>
      </c>
      <c r="H8" s="73">
        <v>757</v>
      </c>
      <c r="I8" s="73">
        <v>1004</v>
      </c>
      <c r="J8" s="73">
        <v>826</v>
      </c>
      <c r="K8" s="73">
        <v>881</v>
      </c>
      <c r="L8" s="73">
        <v>991</v>
      </c>
      <c r="M8" s="73">
        <v>831</v>
      </c>
      <c r="N8" s="73">
        <v>851</v>
      </c>
      <c r="O8" s="73">
        <v>1076</v>
      </c>
      <c r="P8" s="73">
        <v>886</v>
      </c>
      <c r="Q8" s="73">
        <v>702</v>
      </c>
      <c r="R8" s="73">
        <v>892</v>
      </c>
      <c r="S8" s="73">
        <v>655</v>
      </c>
      <c r="T8" s="73">
        <v>1058</v>
      </c>
      <c r="U8" s="73">
        <v>1028</v>
      </c>
      <c r="V8" s="73">
        <v>1211</v>
      </c>
      <c r="W8" s="73">
        <v>1154</v>
      </c>
      <c r="X8" s="73">
        <v>1306</v>
      </c>
      <c r="Y8" s="73">
        <v>1203</v>
      </c>
      <c r="Z8" s="73">
        <v>1535</v>
      </c>
      <c r="AA8" s="73">
        <v>1556</v>
      </c>
      <c r="AB8" s="73">
        <v>1458</v>
      </c>
      <c r="AC8" s="73">
        <v>1446</v>
      </c>
      <c r="AD8" s="73">
        <v>1344</v>
      </c>
      <c r="AE8" s="73">
        <v>1242</v>
      </c>
      <c r="AF8" s="73">
        <v>1739</v>
      </c>
      <c r="AG8" s="73">
        <v>1594</v>
      </c>
      <c r="AH8" s="73">
        <v>1808</v>
      </c>
      <c r="AI8" s="73">
        <v>1365</v>
      </c>
      <c r="AJ8" s="73">
        <v>1824</v>
      </c>
      <c r="AK8" s="73">
        <v>1191</v>
      </c>
      <c r="AL8" s="73">
        <v>1654</v>
      </c>
      <c r="AM8" s="73">
        <v>1480</v>
      </c>
      <c r="AN8" s="73">
        <v>1478</v>
      </c>
      <c r="AO8" s="73">
        <v>1512</v>
      </c>
      <c r="AP8" s="73">
        <v>1898</v>
      </c>
      <c r="AQ8" s="73">
        <v>1635</v>
      </c>
      <c r="AR8" s="73">
        <v>2442</v>
      </c>
      <c r="AS8" s="73">
        <v>1973</v>
      </c>
      <c r="AT8" s="73">
        <v>2518</v>
      </c>
      <c r="AU8" s="73">
        <v>2160</v>
      </c>
      <c r="AV8" s="73">
        <v>2408</v>
      </c>
      <c r="AW8" s="73">
        <v>2161</v>
      </c>
      <c r="AX8" s="73">
        <v>2354</v>
      </c>
      <c r="AY8" s="73">
        <v>2343</v>
      </c>
      <c r="AZ8" s="73">
        <v>2367</v>
      </c>
      <c r="BA8" s="73">
        <v>2161</v>
      </c>
      <c r="BB8" s="73">
        <v>2389</v>
      </c>
      <c r="BC8" s="87">
        <v>2168</v>
      </c>
      <c r="BD8" s="73">
        <v>2550</v>
      </c>
      <c r="BE8" s="87">
        <v>2318</v>
      </c>
      <c r="BF8" s="73">
        <v>2418</v>
      </c>
      <c r="BG8" s="73">
        <v>2603</v>
      </c>
      <c r="BH8" s="84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>
        <f>SUM(B8:AK8)</f>
        <v>42836</v>
      </c>
    </row>
    <row r="9" spans="1:80" ht="19.5" x14ac:dyDescent="0.3">
      <c r="A9" s="48" t="s">
        <v>1</v>
      </c>
      <c r="B9" s="80">
        <v>1275</v>
      </c>
      <c r="C9" s="80">
        <v>1250</v>
      </c>
      <c r="D9" s="80">
        <v>1458</v>
      </c>
      <c r="E9" s="80">
        <v>1143</v>
      </c>
      <c r="F9" s="80">
        <v>1251</v>
      </c>
      <c r="G9" s="80">
        <v>1078</v>
      </c>
      <c r="H9" s="80">
        <v>1210</v>
      </c>
      <c r="I9" s="80">
        <v>1076</v>
      </c>
      <c r="J9" s="80">
        <v>991</v>
      </c>
      <c r="K9" s="80">
        <v>1010</v>
      </c>
      <c r="L9" s="80">
        <v>583</v>
      </c>
      <c r="M9" s="80">
        <v>774</v>
      </c>
      <c r="N9" s="80">
        <v>547</v>
      </c>
      <c r="O9" s="80">
        <v>630</v>
      </c>
      <c r="P9" s="80">
        <v>520</v>
      </c>
      <c r="Q9" s="80">
        <v>557</v>
      </c>
      <c r="R9" s="80">
        <v>475</v>
      </c>
      <c r="S9" s="80">
        <v>532</v>
      </c>
      <c r="T9" s="80">
        <v>543</v>
      </c>
      <c r="U9" s="80">
        <v>609</v>
      </c>
      <c r="V9" s="80">
        <v>218</v>
      </c>
      <c r="W9" s="80">
        <v>514</v>
      </c>
      <c r="X9" s="80">
        <v>633</v>
      </c>
      <c r="Y9" s="80">
        <v>646</v>
      </c>
      <c r="Z9" s="80">
        <v>796</v>
      </c>
      <c r="AA9" s="80">
        <v>657</v>
      </c>
      <c r="AB9" s="80">
        <v>694</v>
      </c>
      <c r="AC9" s="80">
        <v>648</v>
      </c>
      <c r="AD9" s="80">
        <v>867</v>
      </c>
      <c r="AE9" s="80">
        <v>739</v>
      </c>
      <c r="AF9" s="80">
        <v>946</v>
      </c>
      <c r="AG9" s="80">
        <v>813</v>
      </c>
      <c r="AH9" s="80">
        <v>869</v>
      </c>
      <c r="AI9" s="80">
        <v>811</v>
      </c>
      <c r="AJ9" s="80">
        <v>863</v>
      </c>
      <c r="AK9" s="80">
        <v>818</v>
      </c>
      <c r="AL9" s="80">
        <v>645</v>
      </c>
      <c r="AM9" s="80">
        <v>797</v>
      </c>
      <c r="AN9" s="80">
        <v>601</v>
      </c>
      <c r="AO9" s="80">
        <v>775</v>
      </c>
      <c r="AP9" s="80">
        <v>598</v>
      </c>
      <c r="AQ9" s="80">
        <v>697</v>
      </c>
      <c r="AR9" s="80">
        <v>639</v>
      </c>
      <c r="AS9" s="80">
        <v>818</v>
      </c>
      <c r="AT9" s="80">
        <v>679</v>
      </c>
      <c r="AU9" s="80">
        <v>753</v>
      </c>
      <c r="AV9" s="80">
        <v>775</v>
      </c>
      <c r="AW9" s="80">
        <v>772</v>
      </c>
      <c r="AX9" s="80">
        <v>821</v>
      </c>
      <c r="AY9" s="80">
        <v>850</v>
      </c>
      <c r="AZ9" s="80">
        <v>913</v>
      </c>
      <c r="BA9" s="80">
        <v>901</v>
      </c>
      <c r="BB9" s="80">
        <v>1245</v>
      </c>
      <c r="BC9" s="88">
        <v>1144</v>
      </c>
      <c r="BD9" s="80">
        <v>1245</v>
      </c>
      <c r="BE9" s="88">
        <v>1102</v>
      </c>
      <c r="BF9" s="80">
        <v>1260</v>
      </c>
      <c r="BG9" s="80">
        <v>1222</v>
      </c>
      <c r="BH9" s="85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>
        <f t="shared" ref="CB9:CB33" si="0">SUM(B9:AK9)</f>
        <v>29044</v>
      </c>
    </row>
    <row r="10" spans="1:80" ht="19.5" x14ac:dyDescent="0.3">
      <c r="A10" s="48" t="s">
        <v>2</v>
      </c>
      <c r="B10" s="73">
        <v>398</v>
      </c>
      <c r="C10" s="73">
        <v>437</v>
      </c>
      <c r="D10" s="73">
        <v>249</v>
      </c>
      <c r="E10" s="73">
        <v>234</v>
      </c>
      <c r="F10" s="73">
        <v>159</v>
      </c>
      <c r="G10" s="73">
        <v>108</v>
      </c>
      <c r="H10" s="73">
        <v>229</v>
      </c>
      <c r="I10" s="73">
        <v>191</v>
      </c>
      <c r="J10" s="73">
        <v>220</v>
      </c>
      <c r="K10" s="73">
        <v>180</v>
      </c>
      <c r="L10" s="73">
        <v>610</v>
      </c>
      <c r="M10" s="73">
        <v>240</v>
      </c>
      <c r="N10" s="73">
        <v>389</v>
      </c>
      <c r="O10" s="73">
        <v>581</v>
      </c>
      <c r="P10" s="73">
        <v>390</v>
      </c>
      <c r="Q10" s="73">
        <v>304</v>
      </c>
      <c r="R10" s="73">
        <v>400</v>
      </c>
      <c r="S10" s="73">
        <v>261</v>
      </c>
      <c r="T10" s="73">
        <v>500</v>
      </c>
      <c r="U10" s="73">
        <v>335</v>
      </c>
      <c r="V10" s="73">
        <v>626</v>
      </c>
      <c r="W10" s="73">
        <v>445</v>
      </c>
      <c r="X10" s="73">
        <v>855</v>
      </c>
      <c r="Y10" s="73">
        <v>492</v>
      </c>
      <c r="Z10" s="73">
        <v>869</v>
      </c>
      <c r="AA10" s="73">
        <v>859</v>
      </c>
      <c r="AB10" s="73">
        <v>887</v>
      </c>
      <c r="AC10" s="73">
        <v>826</v>
      </c>
      <c r="AD10" s="73">
        <v>682</v>
      </c>
      <c r="AE10" s="73">
        <v>672</v>
      </c>
      <c r="AF10" s="73">
        <v>448</v>
      </c>
      <c r="AG10" s="73">
        <v>639</v>
      </c>
      <c r="AH10" s="73">
        <v>477</v>
      </c>
      <c r="AI10" s="73">
        <v>445</v>
      </c>
      <c r="AJ10" s="73">
        <v>775</v>
      </c>
      <c r="AK10" s="73">
        <v>428</v>
      </c>
      <c r="AL10" s="73">
        <v>1278</v>
      </c>
      <c r="AM10" s="73">
        <v>891</v>
      </c>
      <c r="AN10" s="73">
        <v>1270</v>
      </c>
      <c r="AO10" s="73">
        <v>1233</v>
      </c>
      <c r="AP10" s="73">
        <v>1931</v>
      </c>
      <c r="AQ10" s="73">
        <v>1309</v>
      </c>
      <c r="AR10" s="73">
        <v>1668</v>
      </c>
      <c r="AS10" s="73">
        <v>1849</v>
      </c>
      <c r="AT10" s="73">
        <v>1677</v>
      </c>
      <c r="AU10" s="73">
        <v>1532</v>
      </c>
      <c r="AV10" s="73">
        <v>1713</v>
      </c>
      <c r="AW10" s="73">
        <v>1617</v>
      </c>
      <c r="AX10" s="73">
        <v>2213</v>
      </c>
      <c r="AY10" s="73">
        <v>1840</v>
      </c>
      <c r="AZ10" s="73">
        <v>2332</v>
      </c>
      <c r="BA10" s="73">
        <v>2153</v>
      </c>
      <c r="BB10" s="73">
        <v>2282</v>
      </c>
      <c r="BC10" s="87">
        <v>2222</v>
      </c>
      <c r="BD10" s="73">
        <v>2263</v>
      </c>
      <c r="BE10" s="87">
        <v>1993</v>
      </c>
      <c r="BF10" s="73">
        <v>2175</v>
      </c>
      <c r="BG10" s="73">
        <v>2272</v>
      </c>
      <c r="BH10" s="84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>
        <f t="shared" si="0"/>
        <v>16840</v>
      </c>
    </row>
    <row r="11" spans="1:80" ht="19.5" x14ac:dyDescent="0.3">
      <c r="A11" s="48" t="s">
        <v>3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39</v>
      </c>
      <c r="AT11" s="80">
        <v>0</v>
      </c>
      <c r="AU11" s="80">
        <v>0</v>
      </c>
      <c r="AV11" s="80">
        <v>0</v>
      </c>
      <c r="AW11" s="80">
        <v>0</v>
      </c>
      <c r="AX11" s="80">
        <v>9</v>
      </c>
      <c r="AY11" s="80">
        <v>0</v>
      </c>
      <c r="AZ11" s="80">
        <v>30</v>
      </c>
      <c r="BA11" s="80">
        <v>0</v>
      </c>
      <c r="BB11" s="80">
        <v>0</v>
      </c>
      <c r="BC11" s="88">
        <v>0</v>
      </c>
      <c r="BD11" s="80">
        <v>0</v>
      </c>
      <c r="BE11" s="88">
        <v>0</v>
      </c>
      <c r="BF11" s="80">
        <v>0</v>
      </c>
      <c r="BG11" s="80">
        <v>0</v>
      </c>
      <c r="BH11" s="85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>
        <f t="shared" si="0"/>
        <v>0</v>
      </c>
    </row>
    <row r="12" spans="1:80" ht="19.5" x14ac:dyDescent="0.3">
      <c r="A12" s="45" t="s">
        <v>4</v>
      </c>
      <c r="B12" s="73">
        <v>419</v>
      </c>
      <c r="C12" s="73">
        <v>352</v>
      </c>
      <c r="D12" s="73">
        <v>293</v>
      </c>
      <c r="E12" s="73">
        <v>320</v>
      </c>
      <c r="F12" s="73">
        <v>307</v>
      </c>
      <c r="G12" s="73">
        <v>241</v>
      </c>
      <c r="H12" s="73">
        <v>214</v>
      </c>
      <c r="I12" s="73">
        <v>277</v>
      </c>
      <c r="J12" s="73">
        <v>124</v>
      </c>
      <c r="K12" s="73">
        <v>185</v>
      </c>
      <c r="L12" s="73">
        <v>137</v>
      </c>
      <c r="M12" s="73">
        <v>171</v>
      </c>
      <c r="N12" s="73">
        <v>341</v>
      </c>
      <c r="O12" s="73">
        <v>198</v>
      </c>
      <c r="P12" s="73">
        <v>228</v>
      </c>
      <c r="Q12" s="73">
        <v>295</v>
      </c>
      <c r="R12" s="73">
        <v>186</v>
      </c>
      <c r="S12" s="73">
        <v>321</v>
      </c>
      <c r="T12" s="73">
        <v>211</v>
      </c>
      <c r="U12" s="73">
        <v>251</v>
      </c>
      <c r="V12" s="73">
        <v>255</v>
      </c>
      <c r="W12" s="73">
        <v>271</v>
      </c>
      <c r="X12" s="73">
        <v>218</v>
      </c>
      <c r="Y12" s="73">
        <v>307</v>
      </c>
      <c r="Z12" s="73">
        <v>569</v>
      </c>
      <c r="AA12" s="73">
        <v>172</v>
      </c>
      <c r="AB12" s="73">
        <v>470</v>
      </c>
      <c r="AC12" s="73">
        <v>213</v>
      </c>
      <c r="AD12" s="73">
        <v>534</v>
      </c>
      <c r="AE12" s="73">
        <v>222</v>
      </c>
      <c r="AF12" s="73">
        <v>365</v>
      </c>
      <c r="AG12" s="73">
        <v>320</v>
      </c>
      <c r="AH12" s="73">
        <v>456</v>
      </c>
      <c r="AI12" s="73">
        <v>289</v>
      </c>
      <c r="AJ12" s="73">
        <v>509</v>
      </c>
      <c r="AK12" s="73">
        <v>326</v>
      </c>
      <c r="AL12" s="73">
        <v>420</v>
      </c>
      <c r="AM12" s="73">
        <v>426</v>
      </c>
      <c r="AN12" s="73">
        <v>328</v>
      </c>
      <c r="AO12" s="73">
        <v>355</v>
      </c>
      <c r="AP12" s="73">
        <v>305</v>
      </c>
      <c r="AQ12" s="73">
        <v>269</v>
      </c>
      <c r="AR12" s="73">
        <v>273</v>
      </c>
      <c r="AS12" s="73">
        <v>301</v>
      </c>
      <c r="AT12" s="73">
        <v>307</v>
      </c>
      <c r="AU12" s="73">
        <v>281</v>
      </c>
      <c r="AV12" s="73">
        <v>331</v>
      </c>
      <c r="AW12" s="73">
        <v>270</v>
      </c>
      <c r="AX12" s="73">
        <v>396</v>
      </c>
      <c r="AY12" s="73">
        <v>292</v>
      </c>
      <c r="AZ12" s="73">
        <v>587</v>
      </c>
      <c r="BA12" s="73">
        <v>421</v>
      </c>
      <c r="BB12" s="73">
        <v>489</v>
      </c>
      <c r="BC12" s="87">
        <v>308</v>
      </c>
      <c r="BD12" s="73">
        <v>483</v>
      </c>
      <c r="BE12" s="87">
        <v>331</v>
      </c>
      <c r="BF12" s="73">
        <v>522</v>
      </c>
      <c r="BG12" s="73">
        <v>479</v>
      </c>
      <c r="BH12" s="84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>
        <f t="shared" si="0"/>
        <v>10567</v>
      </c>
    </row>
    <row r="13" spans="1:80" ht="19.5" x14ac:dyDescent="0.3">
      <c r="A13" s="45" t="s">
        <v>5</v>
      </c>
      <c r="B13" s="80">
        <v>54</v>
      </c>
      <c r="C13" s="80">
        <v>58</v>
      </c>
      <c r="D13" s="80">
        <v>56</v>
      </c>
      <c r="E13" s="80">
        <v>59</v>
      </c>
      <c r="F13" s="80">
        <v>64</v>
      </c>
      <c r="G13" s="80">
        <v>55</v>
      </c>
      <c r="H13" s="80">
        <v>63</v>
      </c>
      <c r="I13" s="80">
        <v>39</v>
      </c>
      <c r="J13" s="80">
        <v>22</v>
      </c>
      <c r="K13" s="80">
        <v>52</v>
      </c>
      <c r="L13" s="80">
        <v>32</v>
      </c>
      <c r="M13" s="80">
        <v>29</v>
      </c>
      <c r="N13" s="80">
        <v>63</v>
      </c>
      <c r="O13" s="80">
        <v>47</v>
      </c>
      <c r="P13" s="80">
        <v>53</v>
      </c>
      <c r="Q13" s="80">
        <v>49</v>
      </c>
      <c r="R13" s="80">
        <v>41</v>
      </c>
      <c r="S13" s="80">
        <v>40</v>
      </c>
      <c r="T13" s="80">
        <v>81</v>
      </c>
      <c r="U13" s="80">
        <v>37</v>
      </c>
      <c r="V13" s="80">
        <v>57</v>
      </c>
      <c r="W13" s="80">
        <v>85</v>
      </c>
      <c r="X13" s="80">
        <v>100</v>
      </c>
      <c r="Y13" s="80">
        <v>81</v>
      </c>
      <c r="Z13" s="80">
        <v>109</v>
      </c>
      <c r="AA13" s="80">
        <v>129</v>
      </c>
      <c r="AB13" s="80">
        <v>93</v>
      </c>
      <c r="AC13" s="80">
        <v>111</v>
      </c>
      <c r="AD13" s="80">
        <v>109</v>
      </c>
      <c r="AE13" s="80">
        <v>61</v>
      </c>
      <c r="AF13" s="80">
        <v>156</v>
      </c>
      <c r="AG13" s="80">
        <v>122</v>
      </c>
      <c r="AH13" s="80">
        <v>153</v>
      </c>
      <c r="AI13" s="80">
        <v>150</v>
      </c>
      <c r="AJ13" s="80">
        <v>137</v>
      </c>
      <c r="AK13" s="80">
        <v>121</v>
      </c>
      <c r="AL13" s="80">
        <v>100</v>
      </c>
      <c r="AM13" s="80">
        <v>124</v>
      </c>
      <c r="AN13" s="80">
        <v>143</v>
      </c>
      <c r="AO13" s="80">
        <v>152</v>
      </c>
      <c r="AP13" s="80">
        <v>166</v>
      </c>
      <c r="AQ13" s="80">
        <v>135</v>
      </c>
      <c r="AR13" s="80">
        <v>174</v>
      </c>
      <c r="AS13" s="80">
        <v>131</v>
      </c>
      <c r="AT13" s="80">
        <v>168</v>
      </c>
      <c r="AU13" s="80">
        <v>169</v>
      </c>
      <c r="AV13" s="80">
        <v>163</v>
      </c>
      <c r="AW13" s="80">
        <v>165</v>
      </c>
      <c r="AX13" s="80">
        <v>174</v>
      </c>
      <c r="AY13" s="80">
        <v>163</v>
      </c>
      <c r="AZ13" s="80">
        <v>174</v>
      </c>
      <c r="BA13" s="80">
        <v>174</v>
      </c>
      <c r="BB13" s="80">
        <v>182</v>
      </c>
      <c r="BC13" s="88">
        <v>168</v>
      </c>
      <c r="BD13" s="80">
        <v>169</v>
      </c>
      <c r="BE13" s="88">
        <v>164</v>
      </c>
      <c r="BF13" s="80">
        <v>168</v>
      </c>
      <c r="BG13" s="80">
        <v>178</v>
      </c>
      <c r="BH13" s="85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>
        <f t="shared" si="0"/>
        <v>2768</v>
      </c>
    </row>
    <row r="14" spans="1:80" ht="19.5" x14ac:dyDescent="0.3">
      <c r="A14" s="45" t="s">
        <v>9</v>
      </c>
      <c r="B14" s="73">
        <v>104</v>
      </c>
      <c r="C14" s="73">
        <v>48</v>
      </c>
      <c r="D14" s="73">
        <v>90</v>
      </c>
      <c r="E14" s="73">
        <v>56</v>
      </c>
      <c r="F14" s="73">
        <v>77</v>
      </c>
      <c r="G14" s="73">
        <v>100</v>
      </c>
      <c r="H14" s="73">
        <v>41</v>
      </c>
      <c r="I14" s="73">
        <v>78</v>
      </c>
      <c r="J14" s="73">
        <v>88</v>
      </c>
      <c r="K14" s="73">
        <v>74</v>
      </c>
      <c r="L14" s="73">
        <v>96</v>
      </c>
      <c r="M14" s="73">
        <v>89</v>
      </c>
      <c r="N14" s="73">
        <v>63</v>
      </c>
      <c r="O14" s="73">
        <v>90</v>
      </c>
      <c r="P14" s="73">
        <v>125</v>
      </c>
      <c r="Q14" s="73">
        <v>66</v>
      </c>
      <c r="R14" s="73">
        <v>74</v>
      </c>
      <c r="S14" s="73">
        <v>93</v>
      </c>
      <c r="T14" s="73">
        <v>151</v>
      </c>
      <c r="U14" s="73">
        <v>112</v>
      </c>
      <c r="V14" s="73">
        <v>85</v>
      </c>
      <c r="W14" s="73">
        <v>109</v>
      </c>
      <c r="X14" s="73">
        <v>63</v>
      </c>
      <c r="Y14" s="73">
        <v>72</v>
      </c>
      <c r="Z14" s="73">
        <v>181</v>
      </c>
      <c r="AA14" s="73">
        <v>76</v>
      </c>
      <c r="AB14" s="73">
        <v>31</v>
      </c>
      <c r="AC14" s="73">
        <v>42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0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3">
        <v>0</v>
      </c>
      <c r="AP14" s="73">
        <v>94</v>
      </c>
      <c r="AQ14" s="73">
        <v>70</v>
      </c>
      <c r="AR14" s="73">
        <v>102</v>
      </c>
      <c r="AS14" s="73">
        <v>131</v>
      </c>
      <c r="AT14" s="73">
        <v>123</v>
      </c>
      <c r="AU14" s="73">
        <v>159</v>
      </c>
      <c r="AV14" s="73">
        <v>95</v>
      </c>
      <c r="AW14" s="73">
        <v>105</v>
      </c>
      <c r="AX14" s="73">
        <v>149</v>
      </c>
      <c r="AY14" s="73">
        <v>170</v>
      </c>
      <c r="AZ14" s="73">
        <v>100</v>
      </c>
      <c r="BA14" s="73">
        <v>168</v>
      </c>
      <c r="BB14" s="73">
        <v>222</v>
      </c>
      <c r="BC14" s="87">
        <v>161</v>
      </c>
      <c r="BD14" s="73">
        <v>184</v>
      </c>
      <c r="BE14" s="87">
        <v>167</v>
      </c>
      <c r="BF14" s="73">
        <v>187</v>
      </c>
      <c r="BG14" s="73">
        <v>204</v>
      </c>
      <c r="BH14" s="84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>
        <f t="shared" si="0"/>
        <v>2374</v>
      </c>
    </row>
    <row r="15" spans="1:80" ht="19.5" x14ac:dyDescent="0.3">
      <c r="A15" s="45" t="s">
        <v>11</v>
      </c>
      <c r="B15" s="81">
        <v>14</v>
      </c>
      <c r="C15" s="81">
        <v>11</v>
      </c>
      <c r="D15" s="81">
        <v>36</v>
      </c>
      <c r="E15" s="81">
        <v>16</v>
      </c>
      <c r="F15" s="81">
        <v>26</v>
      </c>
      <c r="G15" s="81">
        <v>48</v>
      </c>
      <c r="H15" s="81">
        <v>35</v>
      </c>
      <c r="I15" s="81">
        <v>25</v>
      </c>
      <c r="J15" s="81">
        <v>50</v>
      </c>
      <c r="K15" s="81">
        <v>32</v>
      </c>
      <c r="L15" s="81">
        <v>0</v>
      </c>
      <c r="M15" s="81">
        <v>0</v>
      </c>
      <c r="N15" s="81">
        <v>0</v>
      </c>
      <c r="O15" s="81">
        <v>31</v>
      </c>
      <c r="P15" s="81">
        <v>22</v>
      </c>
      <c r="Q15" s="81">
        <v>16</v>
      </c>
      <c r="R15" s="81">
        <v>33</v>
      </c>
      <c r="S15" s="81">
        <v>36</v>
      </c>
      <c r="T15" s="81">
        <v>27</v>
      </c>
      <c r="U15" s="81">
        <v>28</v>
      </c>
      <c r="V15" s="81">
        <v>0</v>
      </c>
      <c r="W15" s="81">
        <v>37</v>
      </c>
      <c r="X15" s="81">
        <v>14</v>
      </c>
      <c r="Y15" s="81">
        <v>67</v>
      </c>
      <c r="Z15" s="81">
        <v>39</v>
      </c>
      <c r="AA15" s="81">
        <v>63</v>
      </c>
      <c r="AB15" s="81">
        <v>19</v>
      </c>
      <c r="AC15" s="81">
        <v>45</v>
      </c>
      <c r="AD15" s="81">
        <v>31</v>
      </c>
      <c r="AE15" s="81">
        <v>51</v>
      </c>
      <c r="AF15" s="81">
        <v>0</v>
      </c>
      <c r="AG15" s="81">
        <v>71</v>
      </c>
      <c r="AH15" s="81">
        <v>22</v>
      </c>
      <c r="AI15" s="81">
        <v>88</v>
      </c>
      <c r="AJ15" s="81">
        <v>20</v>
      </c>
      <c r="AK15" s="81">
        <v>77</v>
      </c>
      <c r="AL15" s="81">
        <v>38</v>
      </c>
      <c r="AM15" s="81">
        <v>83</v>
      </c>
      <c r="AN15" s="81">
        <v>65</v>
      </c>
      <c r="AO15" s="81">
        <v>102</v>
      </c>
      <c r="AP15" s="81">
        <v>70</v>
      </c>
      <c r="AQ15" s="81">
        <v>68</v>
      </c>
      <c r="AR15" s="81">
        <v>52</v>
      </c>
      <c r="AS15" s="81">
        <v>69</v>
      </c>
      <c r="AT15" s="81">
        <v>105</v>
      </c>
      <c r="AU15" s="81">
        <v>82</v>
      </c>
      <c r="AV15" s="81">
        <v>89</v>
      </c>
      <c r="AW15" s="81">
        <v>84</v>
      </c>
      <c r="AX15" s="81">
        <v>100</v>
      </c>
      <c r="AY15" s="81">
        <v>131</v>
      </c>
      <c r="AZ15" s="81">
        <v>114</v>
      </c>
      <c r="BA15" s="81">
        <v>132</v>
      </c>
      <c r="BB15" s="81">
        <v>103</v>
      </c>
      <c r="BC15" s="89">
        <v>195</v>
      </c>
      <c r="BD15" s="81">
        <v>53</v>
      </c>
      <c r="BE15" s="89">
        <v>150</v>
      </c>
      <c r="BF15" s="81">
        <v>75</v>
      </c>
      <c r="BG15" s="81">
        <v>118</v>
      </c>
      <c r="BH15" s="86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>
        <f t="shared" si="0"/>
        <v>1130</v>
      </c>
    </row>
    <row r="16" spans="1:80" ht="19.5" x14ac:dyDescent="0.3">
      <c r="A16" s="45" t="s">
        <v>12</v>
      </c>
      <c r="B16" s="73">
        <v>100</v>
      </c>
      <c r="C16" s="73">
        <v>67</v>
      </c>
      <c r="D16" s="73">
        <v>100</v>
      </c>
      <c r="E16" s="73">
        <v>76</v>
      </c>
      <c r="F16" s="73">
        <v>100</v>
      </c>
      <c r="G16" s="73">
        <v>64</v>
      </c>
      <c r="H16" s="73">
        <v>50</v>
      </c>
      <c r="I16" s="73">
        <v>56</v>
      </c>
      <c r="J16" s="73">
        <v>50</v>
      </c>
      <c r="K16" s="73">
        <v>37</v>
      </c>
      <c r="L16" s="73">
        <v>100</v>
      </c>
      <c r="M16" s="73">
        <v>58</v>
      </c>
      <c r="N16" s="73">
        <v>100</v>
      </c>
      <c r="O16" s="73">
        <v>40</v>
      </c>
      <c r="P16" s="73">
        <v>91</v>
      </c>
      <c r="Q16" s="73">
        <v>52</v>
      </c>
      <c r="R16" s="73">
        <v>38</v>
      </c>
      <c r="S16" s="73">
        <v>62</v>
      </c>
      <c r="T16" s="73">
        <v>24</v>
      </c>
      <c r="U16" s="73">
        <v>33</v>
      </c>
      <c r="V16" s="73">
        <v>93</v>
      </c>
      <c r="W16" s="73">
        <v>72</v>
      </c>
      <c r="X16" s="73">
        <v>0</v>
      </c>
      <c r="Y16" s="73">
        <v>96</v>
      </c>
      <c r="Z16" s="73">
        <v>0</v>
      </c>
      <c r="AA16" s="73">
        <v>93</v>
      </c>
      <c r="AB16" s="73">
        <v>89</v>
      </c>
      <c r="AC16" s="73">
        <v>74</v>
      </c>
      <c r="AD16" s="73">
        <v>100</v>
      </c>
      <c r="AE16" s="73">
        <v>97</v>
      </c>
      <c r="AF16" s="73">
        <v>50</v>
      </c>
      <c r="AG16" s="73">
        <v>47</v>
      </c>
      <c r="AH16" s="73">
        <v>99</v>
      </c>
      <c r="AI16" s="73">
        <v>45</v>
      </c>
      <c r="AJ16" s="73">
        <v>50</v>
      </c>
      <c r="AK16" s="73">
        <v>96</v>
      </c>
      <c r="AL16" s="73">
        <v>100</v>
      </c>
      <c r="AM16" s="73">
        <v>167</v>
      </c>
      <c r="AN16" s="73">
        <v>50</v>
      </c>
      <c r="AO16" s="73">
        <v>98</v>
      </c>
      <c r="AP16" s="73">
        <v>50</v>
      </c>
      <c r="AQ16" s="73">
        <v>101</v>
      </c>
      <c r="AR16" s="73">
        <v>100</v>
      </c>
      <c r="AS16" s="73">
        <v>95</v>
      </c>
      <c r="AT16" s="73">
        <v>100</v>
      </c>
      <c r="AU16" s="73">
        <v>97</v>
      </c>
      <c r="AV16" s="73">
        <v>100</v>
      </c>
      <c r="AW16" s="73">
        <v>94</v>
      </c>
      <c r="AX16" s="73">
        <v>50</v>
      </c>
      <c r="AY16" s="73">
        <v>99</v>
      </c>
      <c r="AZ16" s="73">
        <v>150</v>
      </c>
      <c r="BA16" s="73">
        <v>148</v>
      </c>
      <c r="BB16" s="73">
        <v>100</v>
      </c>
      <c r="BC16" s="87">
        <v>120</v>
      </c>
      <c r="BD16" s="73">
        <v>150</v>
      </c>
      <c r="BE16" s="87">
        <v>143</v>
      </c>
      <c r="BF16" s="73">
        <v>0</v>
      </c>
      <c r="BG16" s="73">
        <v>145</v>
      </c>
      <c r="BH16" s="84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>
        <f t="shared" si="0"/>
        <v>2399</v>
      </c>
    </row>
    <row r="17" spans="1:80" ht="19.5" x14ac:dyDescent="0.3">
      <c r="A17" s="45" t="s">
        <v>17</v>
      </c>
      <c r="B17" s="82">
        <v>0</v>
      </c>
      <c r="C17" s="82">
        <v>0</v>
      </c>
      <c r="D17" s="82">
        <v>222</v>
      </c>
      <c r="E17" s="82">
        <v>0</v>
      </c>
      <c r="F17" s="82">
        <v>0</v>
      </c>
      <c r="G17" s="82">
        <v>222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4</v>
      </c>
      <c r="P17" s="80">
        <v>0</v>
      </c>
      <c r="Q17" s="80">
        <v>0</v>
      </c>
      <c r="R17" s="80">
        <v>134</v>
      </c>
      <c r="S17" s="80">
        <v>16</v>
      </c>
      <c r="T17" s="80">
        <v>0</v>
      </c>
      <c r="U17" s="80">
        <v>0</v>
      </c>
      <c r="V17" s="80">
        <v>0</v>
      </c>
      <c r="W17" s="80">
        <v>0</v>
      </c>
      <c r="X17" s="82">
        <v>14</v>
      </c>
      <c r="Y17" s="82">
        <v>7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0</v>
      </c>
      <c r="AR17" s="80">
        <v>0</v>
      </c>
      <c r="AS17" s="80">
        <v>0</v>
      </c>
      <c r="AT17" s="80">
        <v>0</v>
      </c>
      <c r="AU17" s="80">
        <v>0</v>
      </c>
      <c r="AV17" s="80">
        <v>0</v>
      </c>
      <c r="AW17" s="80">
        <v>0</v>
      </c>
      <c r="AX17" s="80">
        <v>0</v>
      </c>
      <c r="AY17" s="80">
        <v>0</v>
      </c>
      <c r="AZ17" s="80">
        <v>0</v>
      </c>
      <c r="BA17" s="80">
        <v>0</v>
      </c>
      <c r="BB17" s="80">
        <v>0</v>
      </c>
      <c r="BC17" s="88">
        <v>0</v>
      </c>
      <c r="BD17" s="80">
        <v>0</v>
      </c>
      <c r="BE17" s="88">
        <v>0</v>
      </c>
      <c r="BF17" s="80">
        <v>0</v>
      </c>
      <c r="BG17" s="80">
        <v>296</v>
      </c>
      <c r="BH17" s="85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>
        <f t="shared" si="0"/>
        <v>619</v>
      </c>
    </row>
    <row r="18" spans="1:80" ht="19.5" x14ac:dyDescent="0.3">
      <c r="A18" s="45" t="s">
        <v>82</v>
      </c>
      <c r="B18" s="73">
        <v>932</v>
      </c>
      <c r="C18" s="73">
        <v>1165</v>
      </c>
      <c r="D18" s="73">
        <v>936</v>
      </c>
      <c r="E18" s="73">
        <v>1673</v>
      </c>
      <c r="F18" s="73">
        <v>900</v>
      </c>
      <c r="G18" s="73">
        <v>751</v>
      </c>
      <c r="H18" s="73">
        <v>789</v>
      </c>
      <c r="I18" s="73">
        <v>1022</v>
      </c>
      <c r="J18" s="73">
        <v>574</v>
      </c>
      <c r="K18" s="73">
        <v>430</v>
      </c>
      <c r="L18" s="73">
        <v>479</v>
      </c>
      <c r="M18" s="73">
        <v>325</v>
      </c>
      <c r="N18" s="73">
        <v>423</v>
      </c>
      <c r="O18" s="73">
        <v>319</v>
      </c>
      <c r="P18" s="73">
        <v>264</v>
      </c>
      <c r="Q18" s="73">
        <v>276</v>
      </c>
      <c r="R18" s="73">
        <v>416</v>
      </c>
      <c r="S18" s="73">
        <v>311</v>
      </c>
      <c r="T18" s="73">
        <v>373</v>
      </c>
      <c r="U18" s="73">
        <v>147</v>
      </c>
      <c r="V18" s="73">
        <v>350</v>
      </c>
      <c r="W18" s="73">
        <v>332</v>
      </c>
      <c r="X18" s="73">
        <v>367</v>
      </c>
      <c r="Y18" s="73">
        <v>351</v>
      </c>
      <c r="Z18" s="73">
        <v>498</v>
      </c>
      <c r="AA18" s="73">
        <v>308</v>
      </c>
      <c r="AB18" s="73">
        <v>512</v>
      </c>
      <c r="AC18" s="73">
        <v>501</v>
      </c>
      <c r="AD18" s="73">
        <v>435</v>
      </c>
      <c r="AE18" s="73">
        <v>494</v>
      </c>
      <c r="AF18" s="73">
        <v>411</v>
      </c>
      <c r="AG18" s="73">
        <v>389</v>
      </c>
      <c r="AH18" s="73">
        <v>338</v>
      </c>
      <c r="AI18" s="73">
        <v>326</v>
      </c>
      <c r="AJ18" s="73">
        <v>551</v>
      </c>
      <c r="AK18" s="73">
        <v>518</v>
      </c>
      <c r="AL18" s="73">
        <v>401</v>
      </c>
      <c r="AM18" s="73">
        <v>647</v>
      </c>
      <c r="AN18" s="73">
        <v>638</v>
      </c>
      <c r="AO18" s="73">
        <v>713</v>
      </c>
      <c r="AP18" s="73">
        <v>676</v>
      </c>
      <c r="AQ18" s="73">
        <v>717</v>
      </c>
      <c r="AR18" s="73">
        <v>686</v>
      </c>
      <c r="AS18" s="73">
        <v>736</v>
      </c>
      <c r="AT18" s="73">
        <v>763</v>
      </c>
      <c r="AU18" s="73">
        <v>652</v>
      </c>
      <c r="AV18" s="73">
        <v>858</v>
      </c>
      <c r="AW18" s="73">
        <v>866</v>
      </c>
      <c r="AX18" s="73">
        <v>928</v>
      </c>
      <c r="AY18" s="73">
        <v>965</v>
      </c>
      <c r="AZ18" s="73">
        <v>1247</v>
      </c>
      <c r="BA18" s="73">
        <v>1266</v>
      </c>
      <c r="BB18" s="73">
        <v>1176</v>
      </c>
      <c r="BC18" s="87">
        <v>1174</v>
      </c>
      <c r="BD18" s="73">
        <v>1304</v>
      </c>
      <c r="BE18" s="87">
        <v>1283</v>
      </c>
      <c r="BF18" s="73">
        <v>1285</v>
      </c>
      <c r="BG18" s="73">
        <v>1522</v>
      </c>
      <c r="BH18" s="84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>
        <f t="shared" si="0"/>
        <v>19186</v>
      </c>
    </row>
    <row r="19" spans="1:80" ht="19.5" x14ac:dyDescent="0.3">
      <c r="A19" s="45" t="s">
        <v>71</v>
      </c>
      <c r="B19" s="82">
        <v>379</v>
      </c>
      <c r="C19" s="82">
        <v>645</v>
      </c>
      <c r="D19" s="82">
        <v>163</v>
      </c>
      <c r="E19" s="82">
        <v>285</v>
      </c>
      <c r="F19" s="82">
        <v>338</v>
      </c>
      <c r="G19" s="82">
        <v>265</v>
      </c>
      <c r="H19" s="82">
        <v>224</v>
      </c>
      <c r="I19" s="82">
        <v>383</v>
      </c>
      <c r="J19" s="82">
        <v>116</v>
      </c>
      <c r="K19" s="82">
        <v>148</v>
      </c>
      <c r="L19" s="82">
        <v>543</v>
      </c>
      <c r="M19" s="82">
        <v>207</v>
      </c>
      <c r="N19" s="80">
        <v>527</v>
      </c>
      <c r="O19" s="80">
        <v>554</v>
      </c>
      <c r="P19" s="80">
        <v>329</v>
      </c>
      <c r="Q19" s="80">
        <v>270</v>
      </c>
      <c r="R19" s="80">
        <v>246</v>
      </c>
      <c r="S19" s="80">
        <v>228</v>
      </c>
      <c r="T19" s="80">
        <v>418</v>
      </c>
      <c r="U19" s="80">
        <v>303</v>
      </c>
      <c r="V19" s="80">
        <v>457</v>
      </c>
      <c r="W19" s="80">
        <v>448</v>
      </c>
      <c r="X19" s="82">
        <v>983</v>
      </c>
      <c r="Y19" s="82">
        <v>564</v>
      </c>
      <c r="Z19" s="82">
        <v>708</v>
      </c>
      <c r="AA19" s="82">
        <v>897</v>
      </c>
      <c r="AB19" s="82">
        <v>622</v>
      </c>
      <c r="AC19" s="82">
        <v>832</v>
      </c>
      <c r="AD19" s="82">
        <v>720</v>
      </c>
      <c r="AE19" s="82">
        <v>689</v>
      </c>
      <c r="AF19" s="80">
        <v>897</v>
      </c>
      <c r="AG19" s="80">
        <v>443</v>
      </c>
      <c r="AH19" s="80">
        <v>743</v>
      </c>
      <c r="AI19" s="80">
        <v>584</v>
      </c>
      <c r="AJ19" s="80">
        <v>431</v>
      </c>
      <c r="AK19" s="80">
        <v>392</v>
      </c>
      <c r="AL19" s="80">
        <v>561</v>
      </c>
      <c r="AM19" s="80">
        <v>355</v>
      </c>
      <c r="AN19" s="80">
        <v>500</v>
      </c>
      <c r="AO19" s="80">
        <v>523</v>
      </c>
      <c r="AP19" s="80">
        <v>600</v>
      </c>
      <c r="AQ19" s="80">
        <v>542</v>
      </c>
      <c r="AR19" s="80">
        <v>551</v>
      </c>
      <c r="AS19" s="80">
        <v>714</v>
      </c>
      <c r="AT19" s="80">
        <v>712</v>
      </c>
      <c r="AU19" s="80">
        <v>614</v>
      </c>
      <c r="AV19" s="80">
        <v>781</v>
      </c>
      <c r="AW19" s="80">
        <v>1322</v>
      </c>
      <c r="AX19" s="80">
        <v>831</v>
      </c>
      <c r="AY19" s="80">
        <v>817</v>
      </c>
      <c r="AZ19" s="80">
        <v>887</v>
      </c>
      <c r="BA19" s="80">
        <v>903</v>
      </c>
      <c r="BB19" s="80">
        <v>891</v>
      </c>
      <c r="BC19" s="88">
        <v>1028</v>
      </c>
      <c r="BD19" s="80">
        <v>855</v>
      </c>
      <c r="BE19" s="88">
        <v>965</v>
      </c>
      <c r="BF19" s="80">
        <v>934</v>
      </c>
      <c r="BG19" s="80">
        <v>1086</v>
      </c>
      <c r="BH19" s="85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>
        <f t="shared" si="0"/>
        <v>16981</v>
      </c>
    </row>
    <row r="20" spans="1:80" ht="19.5" x14ac:dyDescent="0.3">
      <c r="A20" s="45" t="s">
        <v>10</v>
      </c>
      <c r="B20" s="73">
        <v>413</v>
      </c>
      <c r="C20" s="73">
        <v>737</v>
      </c>
      <c r="D20" s="73">
        <v>359</v>
      </c>
      <c r="E20" s="73">
        <v>361</v>
      </c>
      <c r="F20" s="73">
        <v>297</v>
      </c>
      <c r="G20" s="73">
        <v>296</v>
      </c>
      <c r="H20" s="73">
        <v>254</v>
      </c>
      <c r="I20" s="73">
        <v>358</v>
      </c>
      <c r="J20" s="73">
        <v>255</v>
      </c>
      <c r="K20" s="73">
        <v>156</v>
      </c>
      <c r="L20" s="73">
        <v>92</v>
      </c>
      <c r="M20" s="73">
        <v>81</v>
      </c>
      <c r="N20" s="73">
        <v>50</v>
      </c>
      <c r="O20" s="73">
        <v>44</v>
      </c>
      <c r="P20" s="73">
        <v>45</v>
      </c>
      <c r="Q20" s="73">
        <v>86</v>
      </c>
      <c r="R20" s="73">
        <v>97</v>
      </c>
      <c r="S20" s="73">
        <v>80</v>
      </c>
      <c r="T20" s="73">
        <v>109</v>
      </c>
      <c r="U20" s="73">
        <v>69</v>
      </c>
      <c r="V20" s="73">
        <v>42</v>
      </c>
      <c r="W20" s="73">
        <v>45</v>
      </c>
      <c r="X20" s="73">
        <v>134</v>
      </c>
      <c r="Y20" s="73">
        <v>125</v>
      </c>
      <c r="Z20" s="73">
        <v>117</v>
      </c>
      <c r="AA20" s="73">
        <v>149</v>
      </c>
      <c r="AB20" s="73">
        <v>98</v>
      </c>
      <c r="AC20" s="73">
        <v>176</v>
      </c>
      <c r="AD20" s="73">
        <v>135</v>
      </c>
      <c r="AE20" s="73">
        <v>82</v>
      </c>
      <c r="AF20" s="73">
        <v>97</v>
      </c>
      <c r="AG20" s="73">
        <v>84</v>
      </c>
      <c r="AH20" s="73">
        <v>89</v>
      </c>
      <c r="AI20" s="73">
        <v>73</v>
      </c>
      <c r="AJ20" s="73">
        <v>39</v>
      </c>
      <c r="AK20" s="73">
        <v>58</v>
      </c>
      <c r="AL20" s="73">
        <v>53</v>
      </c>
      <c r="AM20" s="73">
        <v>61</v>
      </c>
      <c r="AN20" s="73">
        <v>80</v>
      </c>
      <c r="AO20" s="73">
        <v>65</v>
      </c>
      <c r="AP20" s="73">
        <v>111</v>
      </c>
      <c r="AQ20" s="73">
        <v>89</v>
      </c>
      <c r="AR20" s="73">
        <v>98</v>
      </c>
      <c r="AS20" s="73">
        <v>91</v>
      </c>
      <c r="AT20" s="73">
        <v>107</v>
      </c>
      <c r="AU20" s="73">
        <v>136</v>
      </c>
      <c r="AV20" s="73">
        <v>189</v>
      </c>
      <c r="AW20" s="73">
        <v>86</v>
      </c>
      <c r="AX20" s="73">
        <v>146</v>
      </c>
      <c r="AY20" s="73">
        <v>126</v>
      </c>
      <c r="AZ20" s="73">
        <v>115</v>
      </c>
      <c r="BA20" s="73">
        <v>62</v>
      </c>
      <c r="BB20" s="73">
        <v>59</v>
      </c>
      <c r="BC20" s="87">
        <v>73</v>
      </c>
      <c r="BD20" s="73">
        <v>92</v>
      </c>
      <c r="BE20" s="87">
        <v>76</v>
      </c>
      <c r="BF20" s="73">
        <v>98</v>
      </c>
      <c r="BG20" s="73">
        <v>84</v>
      </c>
      <c r="BH20" s="84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>
        <f t="shared" si="0"/>
        <v>5782</v>
      </c>
    </row>
    <row r="21" spans="1:80" ht="19.5" x14ac:dyDescent="0.3">
      <c r="A21" s="45" t="s">
        <v>21</v>
      </c>
      <c r="B21" s="81">
        <v>0</v>
      </c>
      <c r="C21" s="81">
        <v>0</v>
      </c>
      <c r="D21" s="81">
        <v>0</v>
      </c>
      <c r="E21" s="81">
        <v>1</v>
      </c>
      <c r="F21" s="81">
        <v>0</v>
      </c>
      <c r="G21" s="81">
        <v>1</v>
      </c>
      <c r="H21" s="81">
        <v>0</v>
      </c>
      <c r="I21" s="81">
        <v>13</v>
      </c>
      <c r="J21" s="81">
        <v>0</v>
      </c>
      <c r="K21" s="81">
        <v>2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3</v>
      </c>
      <c r="T21" s="80">
        <v>0</v>
      </c>
      <c r="U21" s="80">
        <v>0</v>
      </c>
      <c r="V21" s="80">
        <v>0</v>
      </c>
      <c r="W21" s="80">
        <v>0</v>
      </c>
      <c r="X21" s="81">
        <v>0</v>
      </c>
      <c r="Y21" s="81">
        <v>2</v>
      </c>
      <c r="Z21" s="81">
        <v>0</v>
      </c>
      <c r="AA21" s="81">
        <v>0</v>
      </c>
      <c r="AB21" s="81">
        <v>0</v>
      </c>
      <c r="AC21" s="81">
        <v>3</v>
      </c>
      <c r="AD21" s="81">
        <v>0</v>
      </c>
      <c r="AE21" s="81">
        <v>7</v>
      </c>
      <c r="AF21" s="81">
        <v>0</v>
      </c>
      <c r="AG21" s="81">
        <v>7</v>
      </c>
      <c r="AH21" s="81">
        <v>0</v>
      </c>
      <c r="AI21" s="81">
        <v>0</v>
      </c>
      <c r="AJ21" s="80">
        <v>0</v>
      </c>
      <c r="AK21" s="80">
        <v>0</v>
      </c>
      <c r="AL21" s="80">
        <v>0</v>
      </c>
      <c r="AM21" s="80">
        <v>2</v>
      </c>
      <c r="AN21" s="80">
        <v>0</v>
      </c>
      <c r="AO21" s="80">
        <v>0</v>
      </c>
      <c r="AP21" s="80">
        <v>0</v>
      </c>
      <c r="AQ21" s="80">
        <v>0</v>
      </c>
      <c r="AR21" s="80">
        <v>0</v>
      </c>
      <c r="AS21" s="80">
        <v>0</v>
      </c>
      <c r="AT21" s="80">
        <v>0</v>
      </c>
      <c r="AU21" s="80">
        <v>0</v>
      </c>
      <c r="AV21" s="80">
        <v>0</v>
      </c>
      <c r="AW21" s="80">
        <v>0</v>
      </c>
      <c r="AX21" s="80">
        <v>0</v>
      </c>
      <c r="AY21" s="80">
        <v>0</v>
      </c>
      <c r="AZ21" s="80">
        <v>0</v>
      </c>
      <c r="BA21" s="80">
        <v>7</v>
      </c>
      <c r="BB21" s="80">
        <v>0</v>
      </c>
      <c r="BC21" s="88">
        <v>0</v>
      </c>
      <c r="BD21" s="80">
        <v>0</v>
      </c>
      <c r="BE21" s="88">
        <v>9</v>
      </c>
      <c r="BF21" s="80">
        <v>0</v>
      </c>
      <c r="BG21" s="80">
        <v>0</v>
      </c>
      <c r="BH21" s="85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>
        <f t="shared" si="0"/>
        <v>39</v>
      </c>
    </row>
    <row r="22" spans="1:80" ht="19.5" x14ac:dyDescent="0.3">
      <c r="A22" s="45" t="s">
        <v>77</v>
      </c>
      <c r="B22" s="73">
        <v>3</v>
      </c>
      <c r="C22" s="73">
        <v>15</v>
      </c>
      <c r="D22" s="73">
        <v>0</v>
      </c>
      <c r="E22" s="73">
        <v>19</v>
      </c>
      <c r="F22" s="73">
        <v>0</v>
      </c>
      <c r="G22" s="73">
        <v>41</v>
      </c>
      <c r="H22" s="73">
        <v>0</v>
      </c>
      <c r="I22" s="73">
        <v>0</v>
      </c>
      <c r="J22" s="73">
        <v>30</v>
      </c>
      <c r="K22" s="73">
        <v>18</v>
      </c>
      <c r="L22" s="73">
        <v>10</v>
      </c>
      <c r="M22" s="73">
        <v>23</v>
      </c>
      <c r="N22" s="73">
        <v>0</v>
      </c>
      <c r="O22" s="73">
        <v>16</v>
      </c>
      <c r="P22" s="73">
        <v>19</v>
      </c>
      <c r="Q22" s="73">
        <v>29</v>
      </c>
      <c r="R22" s="73">
        <v>0</v>
      </c>
      <c r="S22" s="73">
        <v>32</v>
      </c>
      <c r="T22" s="73">
        <v>0</v>
      </c>
      <c r="U22" s="73">
        <v>31</v>
      </c>
      <c r="V22" s="73">
        <v>16</v>
      </c>
      <c r="W22" s="73">
        <v>33</v>
      </c>
      <c r="X22" s="73">
        <v>0</v>
      </c>
      <c r="Y22" s="73">
        <v>23</v>
      </c>
      <c r="Z22" s="73">
        <v>0</v>
      </c>
      <c r="AA22" s="73">
        <v>11</v>
      </c>
      <c r="AB22" s="73">
        <v>20</v>
      </c>
      <c r="AC22" s="73">
        <v>36</v>
      </c>
      <c r="AD22" s="73">
        <v>13</v>
      </c>
      <c r="AE22" s="73">
        <v>28</v>
      </c>
      <c r="AF22" s="73">
        <v>10</v>
      </c>
      <c r="AG22" s="73">
        <v>41</v>
      </c>
      <c r="AH22" s="73">
        <v>20</v>
      </c>
      <c r="AI22" s="73">
        <v>47</v>
      </c>
      <c r="AJ22" s="73">
        <v>0</v>
      </c>
      <c r="AK22" s="73">
        <v>17</v>
      </c>
      <c r="AL22" s="73">
        <v>34</v>
      </c>
      <c r="AM22" s="73">
        <v>25</v>
      </c>
      <c r="AN22" s="73">
        <v>17</v>
      </c>
      <c r="AO22" s="73">
        <v>40</v>
      </c>
      <c r="AP22" s="73">
        <v>32</v>
      </c>
      <c r="AQ22" s="73">
        <v>39</v>
      </c>
      <c r="AR22" s="73">
        <v>47</v>
      </c>
      <c r="AS22" s="73">
        <v>40</v>
      </c>
      <c r="AT22" s="73">
        <v>45</v>
      </c>
      <c r="AU22" s="73">
        <v>51</v>
      </c>
      <c r="AV22" s="73">
        <v>0</v>
      </c>
      <c r="AW22" s="73">
        <v>44</v>
      </c>
      <c r="AX22" s="73">
        <v>0</v>
      </c>
      <c r="AY22" s="73">
        <v>0</v>
      </c>
      <c r="AZ22" s="73">
        <v>59</v>
      </c>
      <c r="BA22" s="73">
        <v>39</v>
      </c>
      <c r="BB22" s="73">
        <v>0</v>
      </c>
      <c r="BC22" s="87">
        <v>29</v>
      </c>
      <c r="BD22" s="73">
        <v>25</v>
      </c>
      <c r="BE22" s="87">
        <v>63</v>
      </c>
      <c r="BF22" s="73">
        <v>20</v>
      </c>
      <c r="BG22" s="73">
        <v>31</v>
      </c>
      <c r="BH22" s="84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>
        <f t="shared" si="0"/>
        <v>601</v>
      </c>
    </row>
    <row r="23" spans="1:80" ht="19.5" x14ac:dyDescent="0.3">
      <c r="A23" s="48" t="s">
        <v>78</v>
      </c>
      <c r="B23" s="82">
        <v>0</v>
      </c>
      <c r="C23" s="82">
        <v>0</v>
      </c>
      <c r="D23" s="82">
        <v>0</v>
      </c>
      <c r="E23" s="82">
        <v>111</v>
      </c>
      <c r="F23" s="82">
        <v>0</v>
      </c>
      <c r="G23" s="82">
        <v>130</v>
      </c>
      <c r="H23" s="82">
        <v>0</v>
      </c>
      <c r="I23" s="82">
        <v>88</v>
      </c>
      <c r="J23" s="82">
        <v>0</v>
      </c>
      <c r="K23" s="82">
        <v>37</v>
      </c>
      <c r="L23" s="82">
        <v>0</v>
      </c>
      <c r="M23" s="82">
        <v>9</v>
      </c>
      <c r="N23" s="82">
        <v>0</v>
      </c>
      <c r="O23" s="82">
        <v>34</v>
      </c>
      <c r="P23" s="82">
        <v>0</v>
      </c>
      <c r="Q23" s="82">
        <v>14</v>
      </c>
      <c r="R23" s="82">
        <v>0</v>
      </c>
      <c r="S23" s="82">
        <v>15</v>
      </c>
      <c r="T23" s="82">
        <v>0</v>
      </c>
      <c r="U23" s="82">
        <v>15</v>
      </c>
      <c r="V23" s="82">
        <v>0</v>
      </c>
      <c r="W23" s="82">
        <v>34</v>
      </c>
      <c r="X23" s="82">
        <v>0</v>
      </c>
      <c r="Y23" s="82">
        <v>64</v>
      </c>
      <c r="Z23" s="82">
        <v>0</v>
      </c>
      <c r="AA23" s="82">
        <v>57</v>
      </c>
      <c r="AB23" s="82">
        <v>0</v>
      </c>
      <c r="AC23" s="82">
        <v>73</v>
      </c>
      <c r="AD23" s="82">
        <v>0</v>
      </c>
      <c r="AE23" s="82">
        <v>91</v>
      </c>
      <c r="AF23" s="82">
        <v>0</v>
      </c>
      <c r="AG23" s="82">
        <v>52</v>
      </c>
      <c r="AH23" s="82">
        <v>0</v>
      </c>
      <c r="AI23" s="82">
        <v>87</v>
      </c>
      <c r="AJ23" s="80">
        <v>0</v>
      </c>
      <c r="AK23" s="80">
        <v>60</v>
      </c>
      <c r="AL23" s="80">
        <v>0</v>
      </c>
      <c r="AM23" s="80">
        <v>98</v>
      </c>
      <c r="AN23" s="80">
        <v>0</v>
      </c>
      <c r="AO23" s="80">
        <v>146</v>
      </c>
      <c r="AP23" s="80">
        <v>0</v>
      </c>
      <c r="AQ23" s="80">
        <v>155</v>
      </c>
      <c r="AR23" s="80">
        <v>0</v>
      </c>
      <c r="AS23" s="80">
        <v>135</v>
      </c>
      <c r="AT23" s="80">
        <v>0</v>
      </c>
      <c r="AU23" s="80">
        <v>162</v>
      </c>
      <c r="AV23" s="80">
        <v>0</v>
      </c>
      <c r="AW23" s="80">
        <v>193</v>
      </c>
      <c r="AX23" s="80">
        <v>0</v>
      </c>
      <c r="AY23" s="80">
        <v>207</v>
      </c>
      <c r="AZ23" s="80">
        <v>0</v>
      </c>
      <c r="BA23" s="80">
        <v>202</v>
      </c>
      <c r="BB23" s="80">
        <v>0</v>
      </c>
      <c r="BC23" s="88">
        <v>187</v>
      </c>
      <c r="BD23" s="80">
        <v>0</v>
      </c>
      <c r="BE23" s="88">
        <v>177</v>
      </c>
      <c r="BF23" s="80">
        <v>0</v>
      </c>
      <c r="BG23" s="80">
        <v>209</v>
      </c>
      <c r="BH23" s="85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>
        <f t="shared" si="0"/>
        <v>971</v>
      </c>
    </row>
    <row r="24" spans="1:80" ht="19.5" x14ac:dyDescent="0.3">
      <c r="A24" s="48" t="s">
        <v>76</v>
      </c>
      <c r="B24" s="73">
        <v>0</v>
      </c>
      <c r="C24" s="73">
        <v>0</v>
      </c>
      <c r="D24" s="73">
        <v>0</v>
      </c>
      <c r="E24" s="73">
        <v>22</v>
      </c>
      <c r="F24" s="73">
        <v>0</v>
      </c>
      <c r="G24" s="73">
        <v>36</v>
      </c>
      <c r="H24" s="73">
        <v>0</v>
      </c>
      <c r="I24" s="73">
        <v>27</v>
      </c>
      <c r="J24" s="73">
        <v>0</v>
      </c>
      <c r="K24" s="73">
        <v>24</v>
      </c>
      <c r="L24" s="73">
        <v>0</v>
      </c>
      <c r="M24" s="73">
        <v>36</v>
      </c>
      <c r="N24" s="73">
        <v>0</v>
      </c>
      <c r="O24" s="73">
        <v>33</v>
      </c>
      <c r="P24" s="73">
        <v>0</v>
      </c>
      <c r="Q24" s="73">
        <v>51</v>
      </c>
      <c r="R24" s="73">
        <v>0</v>
      </c>
      <c r="S24" s="73">
        <v>49</v>
      </c>
      <c r="T24" s="73">
        <v>0</v>
      </c>
      <c r="U24" s="73">
        <v>47</v>
      </c>
      <c r="V24" s="73">
        <v>0</v>
      </c>
      <c r="W24" s="73">
        <v>68</v>
      </c>
      <c r="X24" s="73">
        <v>0</v>
      </c>
      <c r="Y24" s="73">
        <v>94</v>
      </c>
      <c r="Z24" s="73">
        <v>0</v>
      </c>
      <c r="AA24" s="73">
        <v>59</v>
      </c>
      <c r="AB24" s="73">
        <v>0</v>
      </c>
      <c r="AC24" s="73">
        <v>45</v>
      </c>
      <c r="AD24" s="73">
        <v>0</v>
      </c>
      <c r="AE24" s="73">
        <v>33</v>
      </c>
      <c r="AF24" s="73">
        <v>0</v>
      </c>
      <c r="AG24" s="73">
        <v>20</v>
      </c>
      <c r="AH24" s="73">
        <v>0</v>
      </c>
      <c r="AI24" s="73">
        <v>2</v>
      </c>
      <c r="AJ24" s="73">
        <v>0</v>
      </c>
      <c r="AK24" s="73">
        <v>11</v>
      </c>
      <c r="AL24" s="73">
        <v>0</v>
      </c>
      <c r="AM24" s="73">
        <v>2</v>
      </c>
      <c r="AN24" s="73">
        <v>0</v>
      </c>
      <c r="AO24" s="73">
        <v>5</v>
      </c>
      <c r="AP24" s="73">
        <v>0</v>
      </c>
      <c r="AQ24" s="73">
        <v>37</v>
      </c>
      <c r="AR24" s="73">
        <v>0</v>
      </c>
      <c r="AS24" s="73">
        <v>36</v>
      </c>
      <c r="AT24" s="73">
        <v>0</v>
      </c>
      <c r="AU24" s="73">
        <v>52</v>
      </c>
      <c r="AV24" s="73">
        <v>0</v>
      </c>
      <c r="AW24" s="73">
        <v>32</v>
      </c>
      <c r="AX24" s="73">
        <v>0</v>
      </c>
      <c r="AY24" s="73">
        <v>27</v>
      </c>
      <c r="AZ24" s="73">
        <v>0</v>
      </c>
      <c r="BA24" s="73">
        <v>97</v>
      </c>
      <c r="BB24" s="73">
        <v>0</v>
      </c>
      <c r="BC24" s="87">
        <v>86</v>
      </c>
      <c r="BD24" s="73">
        <v>0</v>
      </c>
      <c r="BE24" s="87">
        <v>90</v>
      </c>
      <c r="BF24" s="73">
        <v>0</v>
      </c>
      <c r="BG24" s="73">
        <v>105</v>
      </c>
      <c r="BH24" s="84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>
        <f t="shared" si="0"/>
        <v>657</v>
      </c>
    </row>
    <row r="25" spans="1:80" ht="19.5" x14ac:dyDescent="0.3">
      <c r="A25" s="48" t="s">
        <v>73</v>
      </c>
      <c r="B25" s="82">
        <v>641</v>
      </c>
      <c r="C25" s="82">
        <v>859</v>
      </c>
      <c r="D25" s="82">
        <v>555</v>
      </c>
      <c r="E25" s="82">
        <v>591</v>
      </c>
      <c r="F25" s="82">
        <v>458</v>
      </c>
      <c r="G25" s="82">
        <v>628</v>
      </c>
      <c r="H25" s="82">
        <v>489</v>
      </c>
      <c r="I25" s="82">
        <v>609</v>
      </c>
      <c r="J25" s="82">
        <v>156</v>
      </c>
      <c r="K25" s="82">
        <v>332</v>
      </c>
      <c r="L25" s="82">
        <v>518</v>
      </c>
      <c r="M25" s="82">
        <v>314</v>
      </c>
      <c r="N25" s="82">
        <v>412</v>
      </c>
      <c r="O25" s="82">
        <v>428</v>
      </c>
      <c r="P25" s="82">
        <v>350</v>
      </c>
      <c r="Q25" s="82">
        <v>235</v>
      </c>
      <c r="R25" s="82">
        <v>250</v>
      </c>
      <c r="S25" s="82">
        <v>323</v>
      </c>
      <c r="T25" s="82">
        <v>730</v>
      </c>
      <c r="U25" s="82">
        <v>463</v>
      </c>
      <c r="V25" s="82">
        <v>783</v>
      </c>
      <c r="W25" s="82">
        <v>593</v>
      </c>
      <c r="X25" s="82">
        <v>802</v>
      </c>
      <c r="Y25" s="82">
        <v>721</v>
      </c>
      <c r="Z25" s="82">
        <v>1083</v>
      </c>
      <c r="AA25" s="82">
        <v>1032</v>
      </c>
      <c r="AB25" s="82">
        <v>1014</v>
      </c>
      <c r="AC25" s="82">
        <v>986</v>
      </c>
      <c r="AD25" s="82">
        <v>999</v>
      </c>
      <c r="AE25" s="82">
        <v>950</v>
      </c>
      <c r="AF25" s="82">
        <v>1260</v>
      </c>
      <c r="AG25" s="82">
        <v>1200</v>
      </c>
      <c r="AH25" s="82">
        <v>1301</v>
      </c>
      <c r="AI25" s="82">
        <v>1094</v>
      </c>
      <c r="AJ25" s="81">
        <v>1267</v>
      </c>
      <c r="AK25" s="80">
        <v>880</v>
      </c>
      <c r="AL25" s="80">
        <v>1418</v>
      </c>
      <c r="AM25" s="80">
        <v>1186</v>
      </c>
      <c r="AN25" s="80">
        <v>1580</v>
      </c>
      <c r="AO25" s="80">
        <v>1316</v>
      </c>
      <c r="AP25" s="80">
        <v>1949</v>
      </c>
      <c r="AQ25" s="80">
        <v>1360</v>
      </c>
      <c r="AR25" s="80">
        <v>1319</v>
      </c>
      <c r="AS25" s="80">
        <v>1569</v>
      </c>
      <c r="AT25" s="80">
        <v>1896</v>
      </c>
      <c r="AU25" s="80">
        <v>1334</v>
      </c>
      <c r="AV25" s="80">
        <v>2119</v>
      </c>
      <c r="AW25" s="80">
        <v>1681</v>
      </c>
      <c r="AX25" s="80">
        <v>2051</v>
      </c>
      <c r="AY25" s="80">
        <v>1936</v>
      </c>
      <c r="AZ25" s="80">
        <v>2304</v>
      </c>
      <c r="BA25" s="80">
        <v>2158</v>
      </c>
      <c r="BB25" s="80">
        <v>2192</v>
      </c>
      <c r="BC25" s="88">
        <v>1999</v>
      </c>
      <c r="BD25" s="81">
        <v>2252</v>
      </c>
      <c r="BE25" s="88">
        <v>1999</v>
      </c>
      <c r="BF25" s="81">
        <v>2095</v>
      </c>
      <c r="BG25" s="80">
        <v>2242</v>
      </c>
      <c r="BH25" s="85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>
        <f t="shared" si="0"/>
        <v>25306</v>
      </c>
    </row>
    <row r="26" spans="1:80" ht="19.5" x14ac:dyDescent="0.3">
      <c r="A26" s="48" t="s">
        <v>74</v>
      </c>
      <c r="B26" s="73">
        <v>0</v>
      </c>
      <c r="C26" s="73">
        <v>0</v>
      </c>
      <c r="D26" s="73">
        <v>0</v>
      </c>
      <c r="E26" s="73">
        <v>38</v>
      </c>
      <c r="F26" s="73">
        <v>0</v>
      </c>
      <c r="G26" s="73">
        <v>107</v>
      </c>
      <c r="H26" s="73">
        <v>0</v>
      </c>
      <c r="I26" s="73">
        <v>30</v>
      </c>
      <c r="J26" s="73">
        <v>0</v>
      </c>
      <c r="K26" s="73">
        <v>22</v>
      </c>
      <c r="L26" s="73">
        <v>0</v>
      </c>
      <c r="M26" s="73">
        <v>34</v>
      </c>
      <c r="N26" s="73">
        <v>0</v>
      </c>
      <c r="O26" s="73">
        <v>56</v>
      </c>
      <c r="P26" s="73">
        <v>0</v>
      </c>
      <c r="Q26" s="73">
        <v>52</v>
      </c>
      <c r="R26" s="73">
        <v>0</v>
      </c>
      <c r="S26" s="73">
        <v>82</v>
      </c>
      <c r="T26" s="73">
        <v>0</v>
      </c>
      <c r="U26" s="73">
        <v>75</v>
      </c>
      <c r="V26" s="73">
        <v>0</v>
      </c>
      <c r="W26" s="73">
        <v>73</v>
      </c>
      <c r="X26" s="73">
        <v>0</v>
      </c>
      <c r="Y26" s="73">
        <v>0</v>
      </c>
      <c r="Z26" s="73">
        <v>0</v>
      </c>
      <c r="AA26" s="73">
        <v>66</v>
      </c>
      <c r="AB26" s="73">
        <v>0</v>
      </c>
      <c r="AC26" s="73">
        <v>35</v>
      </c>
      <c r="AD26" s="73">
        <v>0</v>
      </c>
      <c r="AE26" s="73">
        <v>52</v>
      </c>
      <c r="AF26" s="73">
        <v>0</v>
      </c>
      <c r="AG26" s="73">
        <v>35</v>
      </c>
      <c r="AH26" s="73">
        <v>0</v>
      </c>
      <c r="AI26" s="73">
        <v>33</v>
      </c>
      <c r="AJ26" s="73">
        <v>0</v>
      </c>
      <c r="AK26" s="73">
        <v>41</v>
      </c>
      <c r="AL26" s="73">
        <v>0</v>
      </c>
      <c r="AM26" s="73">
        <v>66</v>
      </c>
      <c r="AN26" s="73">
        <v>0</v>
      </c>
      <c r="AO26" s="73">
        <v>68</v>
      </c>
      <c r="AP26" s="73">
        <v>0</v>
      </c>
      <c r="AQ26" s="73">
        <v>61</v>
      </c>
      <c r="AR26" s="73">
        <v>0</v>
      </c>
      <c r="AS26" s="73">
        <v>63</v>
      </c>
      <c r="AT26" s="73">
        <v>0</v>
      </c>
      <c r="AU26" s="73">
        <v>63</v>
      </c>
      <c r="AV26" s="73">
        <v>0</v>
      </c>
      <c r="AW26" s="73">
        <v>97</v>
      </c>
      <c r="AX26" s="73">
        <v>0</v>
      </c>
      <c r="AY26" s="73">
        <v>29</v>
      </c>
      <c r="AZ26" s="73">
        <v>0</v>
      </c>
      <c r="BA26" s="73">
        <v>38</v>
      </c>
      <c r="BB26" s="73">
        <v>0</v>
      </c>
      <c r="BC26" s="87">
        <v>61</v>
      </c>
      <c r="BD26" s="73">
        <v>0</v>
      </c>
      <c r="BE26" s="87">
        <v>44</v>
      </c>
      <c r="BF26" s="73">
        <v>0</v>
      </c>
      <c r="BG26" s="73">
        <v>93</v>
      </c>
      <c r="BH26" s="84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>
        <f t="shared" si="0"/>
        <v>831</v>
      </c>
    </row>
    <row r="27" spans="1:80" ht="19.5" x14ac:dyDescent="0.3">
      <c r="A27" s="45" t="s">
        <v>72</v>
      </c>
      <c r="B27" s="82">
        <v>48</v>
      </c>
      <c r="C27" s="82">
        <v>0</v>
      </c>
      <c r="D27" s="82">
        <v>48</v>
      </c>
      <c r="E27" s="82">
        <v>34</v>
      </c>
      <c r="F27" s="82">
        <v>89</v>
      </c>
      <c r="G27" s="82">
        <v>36</v>
      </c>
      <c r="H27" s="82">
        <v>97</v>
      </c>
      <c r="I27" s="82">
        <v>40</v>
      </c>
      <c r="J27" s="82">
        <v>79</v>
      </c>
      <c r="K27" s="82">
        <v>27</v>
      </c>
      <c r="L27" s="82">
        <v>81</v>
      </c>
      <c r="M27" s="82">
        <v>27</v>
      </c>
      <c r="N27" s="82">
        <v>23</v>
      </c>
      <c r="O27" s="82">
        <v>23</v>
      </c>
      <c r="P27" s="82">
        <v>46</v>
      </c>
      <c r="Q27" s="82">
        <v>24</v>
      </c>
      <c r="R27" s="82">
        <v>0</v>
      </c>
      <c r="S27" s="82">
        <v>22</v>
      </c>
      <c r="T27" s="82">
        <v>38</v>
      </c>
      <c r="U27" s="82">
        <v>43</v>
      </c>
      <c r="V27" s="82">
        <v>39</v>
      </c>
      <c r="W27" s="82">
        <v>39</v>
      </c>
      <c r="X27" s="82">
        <v>0</v>
      </c>
      <c r="Y27" s="82">
        <v>0</v>
      </c>
      <c r="Z27" s="82">
        <v>5</v>
      </c>
      <c r="AA27" s="82">
        <v>44</v>
      </c>
      <c r="AB27" s="82">
        <v>24</v>
      </c>
      <c r="AC27" s="82">
        <v>20</v>
      </c>
      <c r="AD27" s="82">
        <v>22</v>
      </c>
      <c r="AE27" s="82">
        <v>34</v>
      </c>
      <c r="AF27" s="82">
        <v>33</v>
      </c>
      <c r="AG27" s="82">
        <v>24</v>
      </c>
      <c r="AH27" s="82">
        <v>17</v>
      </c>
      <c r="AI27" s="82">
        <v>24</v>
      </c>
      <c r="AJ27" s="81">
        <v>48</v>
      </c>
      <c r="AK27" s="81">
        <v>41</v>
      </c>
      <c r="AL27" s="81">
        <v>18</v>
      </c>
      <c r="AM27" s="81">
        <v>34</v>
      </c>
      <c r="AN27" s="81">
        <v>26</v>
      </c>
      <c r="AO27" s="81">
        <v>7</v>
      </c>
      <c r="AP27" s="81">
        <v>31</v>
      </c>
      <c r="AQ27" s="81">
        <v>25</v>
      </c>
      <c r="AR27" s="81">
        <v>0</v>
      </c>
      <c r="AS27" s="81">
        <v>0</v>
      </c>
      <c r="AT27" s="81">
        <v>10</v>
      </c>
      <c r="AU27" s="81">
        <v>13</v>
      </c>
      <c r="AV27" s="81">
        <v>0</v>
      </c>
      <c r="AW27" s="81">
        <v>14</v>
      </c>
      <c r="AX27" s="81">
        <v>27</v>
      </c>
      <c r="AY27" s="81">
        <v>17</v>
      </c>
      <c r="AZ27" s="81">
        <v>28</v>
      </c>
      <c r="BA27" s="81">
        <v>26</v>
      </c>
      <c r="BB27" s="81">
        <v>18</v>
      </c>
      <c r="BC27" s="89">
        <v>35</v>
      </c>
      <c r="BD27" s="81">
        <v>23</v>
      </c>
      <c r="BE27" s="89">
        <v>25</v>
      </c>
      <c r="BF27" s="81">
        <v>0</v>
      </c>
      <c r="BG27" s="81">
        <v>21</v>
      </c>
      <c r="BH27" s="86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>
        <f t="shared" si="0"/>
        <v>1239</v>
      </c>
    </row>
    <row r="28" spans="1:80" ht="19.5" x14ac:dyDescent="0.3">
      <c r="A28" s="48" t="s">
        <v>75</v>
      </c>
      <c r="B28" s="73">
        <v>0</v>
      </c>
      <c r="C28" s="73">
        <v>0</v>
      </c>
      <c r="D28" s="73">
        <v>0</v>
      </c>
      <c r="E28" s="73">
        <v>40</v>
      </c>
      <c r="F28" s="73">
        <v>0</v>
      </c>
      <c r="G28" s="73">
        <v>26</v>
      </c>
      <c r="H28" s="73">
        <v>0</v>
      </c>
      <c r="I28" s="73">
        <v>27</v>
      </c>
      <c r="J28" s="73">
        <v>0</v>
      </c>
      <c r="K28" s="73">
        <v>0</v>
      </c>
      <c r="L28" s="73">
        <v>0</v>
      </c>
      <c r="M28" s="73">
        <v>3</v>
      </c>
      <c r="N28" s="73">
        <v>0</v>
      </c>
      <c r="O28" s="73">
        <v>10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2</v>
      </c>
      <c r="X28" s="73">
        <v>0</v>
      </c>
      <c r="Y28" s="73">
        <v>26</v>
      </c>
      <c r="Z28" s="73">
        <v>0</v>
      </c>
      <c r="AA28" s="73">
        <v>28</v>
      </c>
      <c r="AB28" s="73">
        <v>0</v>
      </c>
      <c r="AC28" s="73">
        <v>33</v>
      </c>
      <c r="AD28" s="73">
        <v>0</v>
      </c>
      <c r="AE28" s="73">
        <v>46</v>
      </c>
      <c r="AF28" s="73">
        <v>0</v>
      </c>
      <c r="AG28" s="73">
        <v>43</v>
      </c>
      <c r="AH28" s="73">
        <v>0</v>
      </c>
      <c r="AI28" s="73">
        <v>36</v>
      </c>
      <c r="AJ28" s="73">
        <v>0</v>
      </c>
      <c r="AK28" s="73">
        <v>41</v>
      </c>
      <c r="AL28" s="73">
        <v>0</v>
      </c>
      <c r="AM28" s="73">
        <v>33</v>
      </c>
      <c r="AN28" s="73">
        <v>0</v>
      </c>
      <c r="AO28" s="73">
        <v>44</v>
      </c>
      <c r="AP28" s="73">
        <v>0</v>
      </c>
      <c r="AQ28" s="73">
        <v>63</v>
      </c>
      <c r="AR28" s="73">
        <v>0</v>
      </c>
      <c r="AS28" s="73">
        <v>54</v>
      </c>
      <c r="AT28" s="73">
        <v>0</v>
      </c>
      <c r="AU28" s="73">
        <v>199</v>
      </c>
      <c r="AV28" s="73">
        <v>0</v>
      </c>
      <c r="AW28" s="73">
        <v>28</v>
      </c>
      <c r="AX28" s="73">
        <v>0</v>
      </c>
      <c r="AY28" s="73">
        <v>44</v>
      </c>
      <c r="AZ28" s="73">
        <v>0</v>
      </c>
      <c r="BA28" s="73">
        <v>41</v>
      </c>
      <c r="BB28" s="73">
        <v>0</v>
      </c>
      <c r="BC28" s="87">
        <v>51</v>
      </c>
      <c r="BD28" s="73">
        <v>0</v>
      </c>
      <c r="BE28" s="87">
        <v>50</v>
      </c>
      <c r="BF28" s="73">
        <v>0</v>
      </c>
      <c r="BG28" s="73">
        <v>61</v>
      </c>
      <c r="BH28" s="84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>
        <f t="shared" si="0"/>
        <v>361</v>
      </c>
    </row>
    <row r="29" spans="1:80" s="51" customFormat="1" ht="19.5" x14ac:dyDescent="0.3">
      <c r="A29" s="45" t="s">
        <v>79</v>
      </c>
      <c r="B29" s="82">
        <v>0</v>
      </c>
      <c r="C29" s="82">
        <v>0</v>
      </c>
      <c r="D29" s="82">
        <v>0</v>
      </c>
      <c r="E29" s="82">
        <v>30</v>
      </c>
      <c r="F29" s="82">
        <v>0</v>
      </c>
      <c r="G29" s="82">
        <v>25</v>
      </c>
      <c r="H29" s="82">
        <v>0</v>
      </c>
      <c r="I29" s="82">
        <v>19</v>
      </c>
      <c r="J29" s="82">
        <v>0</v>
      </c>
      <c r="K29" s="82">
        <v>4</v>
      </c>
      <c r="L29" s="82">
        <v>0</v>
      </c>
      <c r="M29" s="82">
        <v>14</v>
      </c>
      <c r="N29" s="82">
        <v>0</v>
      </c>
      <c r="O29" s="82">
        <v>0</v>
      </c>
      <c r="P29" s="82">
        <v>0</v>
      </c>
      <c r="Q29" s="82">
        <v>6</v>
      </c>
      <c r="R29" s="82">
        <v>0</v>
      </c>
      <c r="S29" s="82">
        <v>15</v>
      </c>
      <c r="T29" s="82">
        <v>0</v>
      </c>
      <c r="U29" s="82">
        <v>4</v>
      </c>
      <c r="V29" s="82">
        <v>0</v>
      </c>
      <c r="W29" s="82">
        <v>15</v>
      </c>
      <c r="X29" s="82">
        <v>0</v>
      </c>
      <c r="Y29" s="82">
        <v>24</v>
      </c>
      <c r="Z29" s="82">
        <v>0</v>
      </c>
      <c r="AA29" s="82">
        <v>1</v>
      </c>
      <c r="AB29" s="82">
        <v>0</v>
      </c>
      <c r="AC29" s="82">
        <v>9</v>
      </c>
      <c r="AD29" s="82">
        <v>0</v>
      </c>
      <c r="AE29" s="82">
        <v>7</v>
      </c>
      <c r="AF29" s="82">
        <v>0</v>
      </c>
      <c r="AG29" s="82">
        <v>2</v>
      </c>
      <c r="AH29" s="82">
        <v>0</v>
      </c>
      <c r="AI29" s="82">
        <v>6</v>
      </c>
      <c r="AJ29" s="80">
        <v>0</v>
      </c>
      <c r="AK29" s="80">
        <v>1</v>
      </c>
      <c r="AL29" s="80">
        <v>0</v>
      </c>
      <c r="AM29" s="80">
        <v>7</v>
      </c>
      <c r="AN29" s="80">
        <v>0</v>
      </c>
      <c r="AO29" s="80">
        <v>11</v>
      </c>
      <c r="AP29" s="80">
        <v>0</v>
      </c>
      <c r="AQ29" s="80">
        <v>8</v>
      </c>
      <c r="AR29" s="80">
        <v>0</v>
      </c>
      <c r="AS29" s="80">
        <v>207</v>
      </c>
      <c r="AT29" s="80">
        <v>0</v>
      </c>
      <c r="AU29" s="80">
        <v>8</v>
      </c>
      <c r="AV29" s="80">
        <v>0</v>
      </c>
      <c r="AW29" s="80">
        <v>8</v>
      </c>
      <c r="AX29" s="80">
        <v>0</v>
      </c>
      <c r="AY29" s="80">
        <v>3</v>
      </c>
      <c r="AZ29" s="80">
        <v>0</v>
      </c>
      <c r="BA29" s="80">
        <v>10</v>
      </c>
      <c r="BB29" s="80">
        <v>0</v>
      </c>
      <c r="BC29" s="88">
        <v>30</v>
      </c>
      <c r="BD29" s="80">
        <v>0</v>
      </c>
      <c r="BE29" s="88">
        <v>20</v>
      </c>
      <c r="BF29" s="80">
        <v>0</v>
      </c>
      <c r="BG29" s="80">
        <v>312</v>
      </c>
      <c r="BH29" s="85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>
        <f t="shared" si="0"/>
        <v>182</v>
      </c>
    </row>
    <row r="30" spans="1:80" ht="19.5" x14ac:dyDescent="0.3">
      <c r="A30" s="48" t="s">
        <v>80</v>
      </c>
      <c r="B30" s="73">
        <v>6</v>
      </c>
      <c r="C30" s="73">
        <v>13</v>
      </c>
      <c r="D30" s="73">
        <v>10</v>
      </c>
      <c r="E30" s="73">
        <v>14</v>
      </c>
      <c r="F30" s="73">
        <v>17</v>
      </c>
      <c r="G30" s="73">
        <v>0</v>
      </c>
      <c r="H30" s="73">
        <v>30</v>
      </c>
      <c r="I30" s="73">
        <v>2</v>
      </c>
      <c r="J30" s="73">
        <v>37</v>
      </c>
      <c r="K30" s="73">
        <v>0</v>
      </c>
      <c r="L30" s="73">
        <v>55</v>
      </c>
      <c r="M30" s="73">
        <v>0</v>
      </c>
      <c r="N30" s="73">
        <v>75</v>
      </c>
      <c r="O30" s="73">
        <v>0</v>
      </c>
      <c r="P30" s="73">
        <v>23</v>
      </c>
      <c r="Q30" s="73">
        <v>12</v>
      </c>
      <c r="R30" s="73">
        <v>17</v>
      </c>
      <c r="S30" s="73">
        <v>0</v>
      </c>
      <c r="T30" s="73">
        <v>32</v>
      </c>
      <c r="U30" s="73">
        <v>1</v>
      </c>
      <c r="V30" s="73">
        <v>6</v>
      </c>
      <c r="W30" s="73">
        <v>0</v>
      </c>
      <c r="X30" s="73">
        <v>82</v>
      </c>
      <c r="Y30" s="73">
        <v>0</v>
      </c>
      <c r="Z30" s="73">
        <v>34</v>
      </c>
      <c r="AA30" s="73">
        <v>2</v>
      </c>
      <c r="AB30" s="73">
        <v>27</v>
      </c>
      <c r="AC30" s="73">
        <v>0</v>
      </c>
      <c r="AD30" s="73">
        <v>69</v>
      </c>
      <c r="AE30" s="73">
        <v>5</v>
      </c>
      <c r="AF30" s="73">
        <v>52</v>
      </c>
      <c r="AG30" s="73">
        <v>0</v>
      </c>
      <c r="AH30" s="73">
        <v>49</v>
      </c>
      <c r="AI30" s="73">
        <v>0</v>
      </c>
      <c r="AJ30" s="73">
        <v>59</v>
      </c>
      <c r="AK30" s="73">
        <v>0</v>
      </c>
      <c r="AL30" s="73">
        <v>42</v>
      </c>
      <c r="AM30" s="73">
        <v>17</v>
      </c>
      <c r="AN30" s="73">
        <v>60</v>
      </c>
      <c r="AO30" s="73">
        <v>0</v>
      </c>
      <c r="AP30" s="73">
        <v>70</v>
      </c>
      <c r="AQ30" s="73">
        <v>0</v>
      </c>
      <c r="AR30" s="73">
        <v>22</v>
      </c>
      <c r="AS30" s="73">
        <v>0</v>
      </c>
      <c r="AT30" s="73">
        <v>93</v>
      </c>
      <c r="AU30" s="73">
        <v>0</v>
      </c>
      <c r="AV30" s="73">
        <v>102</v>
      </c>
      <c r="AW30" s="73">
        <v>0</v>
      </c>
      <c r="AX30" s="73">
        <v>85</v>
      </c>
      <c r="AY30" s="73">
        <v>0</v>
      </c>
      <c r="AZ30" s="73">
        <v>203</v>
      </c>
      <c r="BA30" s="73">
        <v>33</v>
      </c>
      <c r="BB30" s="73">
        <v>200</v>
      </c>
      <c r="BC30" s="87">
        <v>208</v>
      </c>
      <c r="BD30" s="73">
        <v>253</v>
      </c>
      <c r="BE30" s="87">
        <v>172</v>
      </c>
      <c r="BF30" s="73">
        <v>184</v>
      </c>
      <c r="BG30" s="73">
        <v>160</v>
      </c>
      <c r="BH30" s="84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>
        <f t="shared" si="0"/>
        <v>729</v>
      </c>
    </row>
    <row r="31" spans="1:80" s="51" customFormat="1" ht="19.5" x14ac:dyDescent="0.3">
      <c r="A31" s="58" t="s">
        <v>81</v>
      </c>
      <c r="B31" s="82">
        <v>139</v>
      </c>
      <c r="C31" s="82">
        <v>109</v>
      </c>
      <c r="D31" s="82">
        <v>126</v>
      </c>
      <c r="E31" s="82">
        <v>108</v>
      </c>
      <c r="F31" s="82">
        <v>126</v>
      </c>
      <c r="G31" s="82">
        <v>83</v>
      </c>
      <c r="H31" s="82">
        <v>69</v>
      </c>
      <c r="I31" s="82">
        <v>81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2">
        <v>0</v>
      </c>
      <c r="U31" s="82">
        <v>0</v>
      </c>
      <c r="V31" s="82">
        <v>0</v>
      </c>
      <c r="W31" s="82">
        <v>0</v>
      </c>
      <c r="X31" s="82">
        <v>0</v>
      </c>
      <c r="Y31" s="82">
        <v>0</v>
      </c>
      <c r="Z31" s="82">
        <v>0</v>
      </c>
      <c r="AA31" s="82">
        <v>0</v>
      </c>
      <c r="AB31" s="82">
        <v>0</v>
      </c>
      <c r="AC31" s="82">
        <v>0</v>
      </c>
      <c r="AD31" s="82">
        <v>0</v>
      </c>
      <c r="AE31" s="82">
        <v>0</v>
      </c>
      <c r="AF31" s="82">
        <v>0</v>
      </c>
      <c r="AG31" s="82">
        <v>0</v>
      </c>
      <c r="AH31" s="82">
        <v>0</v>
      </c>
      <c r="AI31" s="82">
        <v>0</v>
      </c>
      <c r="AJ31" s="80">
        <v>0</v>
      </c>
      <c r="AK31" s="80">
        <v>0</v>
      </c>
      <c r="AL31" s="80">
        <v>0</v>
      </c>
      <c r="AM31" s="80">
        <v>0</v>
      </c>
      <c r="AN31" s="80">
        <v>0</v>
      </c>
      <c r="AO31" s="80">
        <v>0</v>
      </c>
      <c r="AP31" s="80">
        <v>0</v>
      </c>
      <c r="AQ31" s="80">
        <v>0</v>
      </c>
      <c r="AR31" s="80">
        <v>0</v>
      </c>
      <c r="AS31" s="80">
        <v>0</v>
      </c>
      <c r="AT31" s="80">
        <v>0</v>
      </c>
      <c r="AU31" s="80">
        <v>0</v>
      </c>
      <c r="AV31" s="80">
        <v>0</v>
      </c>
      <c r="AW31" s="80">
        <v>0</v>
      </c>
      <c r="AX31" s="80">
        <v>0</v>
      </c>
      <c r="AY31" s="80">
        <v>0</v>
      </c>
      <c r="AZ31" s="80">
        <v>0</v>
      </c>
      <c r="BA31" s="80">
        <v>0</v>
      </c>
      <c r="BB31" s="80">
        <v>0</v>
      </c>
      <c r="BC31" s="88">
        <v>0</v>
      </c>
      <c r="BD31" s="80">
        <v>0</v>
      </c>
      <c r="BE31" s="88">
        <v>0</v>
      </c>
      <c r="BF31" s="80">
        <v>0</v>
      </c>
      <c r="BG31" s="80">
        <v>0</v>
      </c>
      <c r="BH31" s="85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>
        <f t="shared" si="0"/>
        <v>841</v>
      </c>
    </row>
    <row r="32" spans="1:80" s="51" customFormat="1" ht="19.5" x14ac:dyDescent="0.3">
      <c r="A32" s="58" t="s">
        <v>96</v>
      </c>
      <c r="B32" s="73">
        <v>0</v>
      </c>
      <c r="C32" s="73">
        <v>0</v>
      </c>
      <c r="D32" s="73">
        <v>0</v>
      </c>
      <c r="E32" s="73">
        <v>5</v>
      </c>
      <c r="F32" s="73">
        <v>0</v>
      </c>
      <c r="G32" s="73">
        <v>2</v>
      </c>
      <c r="H32" s="73">
        <v>11</v>
      </c>
      <c r="I32" s="73">
        <v>9</v>
      </c>
      <c r="J32" s="73">
        <v>22</v>
      </c>
      <c r="K32" s="73">
        <v>10</v>
      </c>
      <c r="L32" s="73">
        <v>17</v>
      </c>
      <c r="M32" s="73">
        <v>4</v>
      </c>
      <c r="N32" s="73">
        <v>8</v>
      </c>
      <c r="O32" s="73">
        <v>7</v>
      </c>
      <c r="P32" s="73">
        <v>21</v>
      </c>
      <c r="Q32" s="73">
        <v>1</v>
      </c>
      <c r="R32" s="73">
        <v>8</v>
      </c>
      <c r="S32" s="73">
        <v>5</v>
      </c>
      <c r="T32" s="73">
        <v>23</v>
      </c>
      <c r="U32" s="73">
        <v>5</v>
      </c>
      <c r="V32" s="73">
        <v>5</v>
      </c>
      <c r="W32" s="73">
        <v>13</v>
      </c>
      <c r="X32" s="73">
        <v>17</v>
      </c>
      <c r="Y32" s="73">
        <v>3</v>
      </c>
      <c r="Z32" s="73">
        <v>55</v>
      </c>
      <c r="AA32" s="73">
        <v>3</v>
      </c>
      <c r="AB32" s="73">
        <v>23</v>
      </c>
      <c r="AC32" s="73">
        <v>5</v>
      </c>
      <c r="AD32" s="73">
        <v>23</v>
      </c>
      <c r="AE32" s="73">
        <v>9</v>
      </c>
      <c r="AF32" s="73">
        <v>11</v>
      </c>
      <c r="AG32" s="73">
        <v>10</v>
      </c>
      <c r="AH32" s="73">
        <v>30</v>
      </c>
      <c r="AI32" s="73">
        <v>11</v>
      </c>
      <c r="AJ32" s="73">
        <v>50</v>
      </c>
      <c r="AK32" s="73">
        <v>14</v>
      </c>
      <c r="AL32" s="73">
        <v>48</v>
      </c>
      <c r="AM32" s="73">
        <v>15</v>
      </c>
      <c r="AN32" s="73">
        <v>37</v>
      </c>
      <c r="AO32" s="73">
        <v>9</v>
      </c>
      <c r="AP32" s="73">
        <v>21</v>
      </c>
      <c r="AQ32" s="73">
        <v>27</v>
      </c>
      <c r="AR32" s="73">
        <v>19</v>
      </c>
      <c r="AS32" s="73">
        <v>23</v>
      </c>
      <c r="AT32" s="73">
        <v>36</v>
      </c>
      <c r="AU32" s="73">
        <v>32</v>
      </c>
      <c r="AV32" s="73">
        <v>59</v>
      </c>
      <c r="AW32" s="73">
        <v>62</v>
      </c>
      <c r="AX32" s="73">
        <v>34</v>
      </c>
      <c r="AY32" s="73">
        <v>43</v>
      </c>
      <c r="AZ32" s="73">
        <v>28</v>
      </c>
      <c r="BA32" s="73">
        <v>31</v>
      </c>
      <c r="BB32" s="73">
        <v>42</v>
      </c>
      <c r="BC32" s="87">
        <v>36</v>
      </c>
      <c r="BD32" s="73">
        <v>38</v>
      </c>
      <c r="BE32" s="87">
        <v>39</v>
      </c>
      <c r="BF32" s="73">
        <v>21</v>
      </c>
      <c r="BG32" s="73">
        <v>39</v>
      </c>
      <c r="BH32" s="84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50">
        <f t="shared" si="0"/>
        <v>440</v>
      </c>
    </row>
    <row r="33" spans="1:80" s="51" customFormat="1" ht="19.5" x14ac:dyDescent="0.3">
      <c r="A33" s="58" t="s">
        <v>125</v>
      </c>
      <c r="B33" s="82">
        <v>0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82">
        <v>0</v>
      </c>
      <c r="V33" s="82">
        <v>0</v>
      </c>
      <c r="W33" s="82">
        <v>0</v>
      </c>
      <c r="X33" s="82">
        <v>0</v>
      </c>
      <c r="Y33" s="82">
        <v>0</v>
      </c>
      <c r="Z33" s="82">
        <v>0</v>
      </c>
      <c r="AA33" s="82">
        <v>0</v>
      </c>
      <c r="AB33" s="82">
        <v>0</v>
      </c>
      <c r="AC33" s="82">
        <v>0</v>
      </c>
      <c r="AD33" s="82">
        <v>0</v>
      </c>
      <c r="AE33" s="82">
        <v>0</v>
      </c>
      <c r="AF33" s="82">
        <v>0</v>
      </c>
      <c r="AG33" s="82">
        <v>0</v>
      </c>
      <c r="AH33" s="82">
        <v>9</v>
      </c>
      <c r="AI33" s="82">
        <v>2</v>
      </c>
      <c r="AJ33" s="80">
        <v>11</v>
      </c>
      <c r="AK33" s="80">
        <v>1</v>
      </c>
      <c r="AL33" s="80">
        <v>20</v>
      </c>
      <c r="AM33" s="80">
        <v>0</v>
      </c>
      <c r="AN33" s="80">
        <v>21</v>
      </c>
      <c r="AO33" s="80">
        <v>6</v>
      </c>
      <c r="AP33" s="80">
        <v>30</v>
      </c>
      <c r="AQ33" s="80">
        <v>5</v>
      </c>
      <c r="AR33" s="80">
        <v>19</v>
      </c>
      <c r="AS33" s="80">
        <v>3</v>
      </c>
      <c r="AT33" s="80">
        <v>0</v>
      </c>
      <c r="AU33" s="80">
        <v>0</v>
      </c>
      <c r="AV33" s="80">
        <v>0</v>
      </c>
      <c r="AW33" s="80">
        <v>0</v>
      </c>
      <c r="AX33" s="80">
        <v>0</v>
      </c>
      <c r="AY33" s="80">
        <v>0</v>
      </c>
      <c r="AZ33" s="80">
        <v>145</v>
      </c>
      <c r="BA33" s="80">
        <v>134</v>
      </c>
      <c r="BB33" s="80">
        <v>200</v>
      </c>
      <c r="BC33" s="88">
        <v>267</v>
      </c>
      <c r="BD33" s="80">
        <v>218</v>
      </c>
      <c r="BE33" s="88">
        <v>201</v>
      </c>
      <c r="BF33" s="80">
        <v>97</v>
      </c>
      <c r="BG33" s="80">
        <v>219</v>
      </c>
      <c r="BH33" s="85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50">
        <f t="shared" si="0"/>
        <v>23</v>
      </c>
    </row>
    <row r="34" spans="1:80" s="51" customFormat="1" ht="19.5" x14ac:dyDescent="0.3">
      <c r="A34" s="58" t="s">
        <v>168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>
        <v>230</v>
      </c>
      <c r="BC34" s="87">
        <v>235</v>
      </c>
      <c r="BD34" s="73">
        <v>289</v>
      </c>
      <c r="BE34" s="87">
        <v>318</v>
      </c>
      <c r="BF34" s="73">
        <v>273</v>
      </c>
      <c r="BG34" s="73">
        <v>341</v>
      </c>
      <c r="BH34" s="84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50"/>
    </row>
    <row r="35" spans="1:80" ht="20.25" thickBot="1" x14ac:dyDescent="0.35">
      <c r="A35" s="57" t="s">
        <v>8</v>
      </c>
      <c r="B35" s="53">
        <f>SUM(B8:B33)</f>
        <v>6328</v>
      </c>
      <c r="C35" s="47">
        <f t="shared" ref="C35:AG35" si="1">SUM(C8:C32)</f>
        <v>7707</v>
      </c>
      <c r="D35" s="53">
        <f t="shared" si="1"/>
        <v>5742</v>
      </c>
      <c r="E35" s="47">
        <f t="shared" si="1"/>
        <v>6290</v>
      </c>
      <c r="F35" s="47">
        <f t="shared" si="1"/>
        <v>5235</v>
      </c>
      <c r="G35" s="47">
        <f t="shared" si="1"/>
        <v>5300</v>
      </c>
      <c r="H35" s="47">
        <f t="shared" si="1"/>
        <v>4562</v>
      </c>
      <c r="I35" s="47">
        <f t="shared" si="1"/>
        <v>5454</v>
      </c>
      <c r="J35" s="47">
        <f t="shared" si="1"/>
        <v>3640</v>
      </c>
      <c r="K35" s="47">
        <f t="shared" si="1"/>
        <v>3661</v>
      </c>
      <c r="L35" s="47">
        <f t="shared" si="1"/>
        <v>4344</v>
      </c>
      <c r="M35" s="47">
        <f t="shared" si="1"/>
        <v>3269</v>
      </c>
      <c r="N35" s="47">
        <f t="shared" si="1"/>
        <v>3872</v>
      </c>
      <c r="O35" s="52">
        <f t="shared" si="1"/>
        <v>4221</v>
      </c>
      <c r="P35" s="47">
        <f t="shared" si="1"/>
        <v>3412</v>
      </c>
      <c r="Q35" s="47">
        <f t="shared" si="1"/>
        <v>3097</v>
      </c>
      <c r="R35" s="47">
        <f t="shared" si="1"/>
        <v>3307</v>
      </c>
      <c r="S35" s="47">
        <f t="shared" si="1"/>
        <v>3181</v>
      </c>
      <c r="T35" s="47">
        <f t="shared" si="1"/>
        <v>4318</v>
      </c>
      <c r="U35" s="47">
        <f t="shared" si="1"/>
        <v>3636</v>
      </c>
      <c r="V35" s="47">
        <f t="shared" si="1"/>
        <v>4243</v>
      </c>
      <c r="W35" s="47">
        <f t="shared" si="1"/>
        <v>4382</v>
      </c>
      <c r="X35" s="47">
        <f t="shared" si="1"/>
        <v>5588</v>
      </c>
      <c r="Y35" s="47">
        <f t="shared" si="1"/>
        <v>4968</v>
      </c>
      <c r="Z35" s="47">
        <f t="shared" si="1"/>
        <v>6598</v>
      </c>
      <c r="AA35" s="47">
        <f t="shared" si="1"/>
        <v>6262</v>
      </c>
      <c r="AB35" s="47">
        <f t="shared" si="1"/>
        <v>6081</v>
      </c>
      <c r="AC35" s="47">
        <f t="shared" si="1"/>
        <v>6159</v>
      </c>
      <c r="AD35" s="47">
        <f t="shared" si="1"/>
        <v>6083</v>
      </c>
      <c r="AE35" s="47">
        <f t="shared" si="1"/>
        <v>5611</v>
      </c>
      <c r="AF35" s="47">
        <f t="shared" si="1"/>
        <v>6475</v>
      </c>
      <c r="AG35" s="47">
        <f t="shared" si="1"/>
        <v>5956</v>
      </c>
      <c r="AH35" s="47">
        <f t="shared" ref="AH35:BA35" si="2">SUM(AH8:AH33)</f>
        <v>6480</v>
      </c>
      <c r="AI35" s="47">
        <f t="shared" si="2"/>
        <v>5518</v>
      </c>
      <c r="AJ35" s="47">
        <f t="shared" si="2"/>
        <v>6634</v>
      </c>
      <c r="AK35" s="47">
        <f t="shared" si="2"/>
        <v>5132</v>
      </c>
      <c r="AL35" s="47">
        <f t="shared" si="2"/>
        <v>6830</v>
      </c>
      <c r="AM35" s="47">
        <f t="shared" si="2"/>
        <v>6516</v>
      </c>
      <c r="AN35" s="47">
        <f t="shared" si="2"/>
        <v>6894</v>
      </c>
      <c r="AO35" s="47">
        <f t="shared" si="2"/>
        <v>7180</v>
      </c>
      <c r="AP35" s="47">
        <f t="shared" si="2"/>
        <v>8632</v>
      </c>
      <c r="AQ35" s="47">
        <f t="shared" si="2"/>
        <v>7412</v>
      </c>
      <c r="AR35" s="47">
        <f t="shared" si="2"/>
        <v>8211</v>
      </c>
      <c r="AS35" s="47">
        <f t="shared" si="2"/>
        <v>9077</v>
      </c>
      <c r="AT35" s="47">
        <f t="shared" si="2"/>
        <v>9339</v>
      </c>
      <c r="AU35" s="47">
        <f t="shared" si="2"/>
        <v>8549</v>
      </c>
      <c r="AV35" s="47">
        <f t="shared" si="2"/>
        <v>9782</v>
      </c>
      <c r="AW35" s="47">
        <f t="shared" si="2"/>
        <v>9701</v>
      </c>
      <c r="AX35" s="47">
        <f t="shared" si="2"/>
        <v>10368</v>
      </c>
      <c r="AY35" s="47">
        <f t="shared" si="2"/>
        <v>10102</v>
      </c>
      <c r="AZ35" s="47">
        <f t="shared" si="2"/>
        <v>11783</v>
      </c>
      <c r="BA35" s="47">
        <f t="shared" si="2"/>
        <v>11305</v>
      </c>
      <c r="BB35" s="47">
        <f>SUM(BB8:BB34)</f>
        <v>12020</v>
      </c>
      <c r="BC35" s="47">
        <f>SUM(BC8:BC34)</f>
        <v>11985</v>
      </c>
      <c r="BD35" s="90">
        <f>SUM(BD8:BD34)</f>
        <v>12446</v>
      </c>
      <c r="BE35" s="90">
        <f>SUM(BE8:BE34)</f>
        <v>11899</v>
      </c>
      <c r="BF35" s="47">
        <f>SUM(BF8:BF34)</f>
        <v>11812</v>
      </c>
      <c r="BG35" s="47">
        <f>SUM(BG8:BG34)</f>
        <v>14042</v>
      </c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72"/>
      <c r="CB35" s="65" t="s">
        <v>126</v>
      </c>
    </row>
    <row r="37" spans="1:80" ht="49.5" x14ac:dyDescent="0.3">
      <c r="A37" s="71" t="s">
        <v>167</v>
      </c>
      <c r="B37" s="46"/>
      <c r="C37" s="46"/>
      <c r="D37" s="46"/>
    </row>
    <row r="38" spans="1:80" ht="21" x14ac:dyDescent="0.35">
      <c r="B38" s="39"/>
      <c r="C38" s="39"/>
      <c r="D38" s="39"/>
      <c r="E38" s="38"/>
      <c r="F38" s="38"/>
    </row>
  </sheetData>
  <mergeCells count="88">
    <mergeCell ref="AS3:AZ4"/>
    <mergeCell ref="BA4:BH4"/>
    <mergeCell ref="BI3:BR4"/>
    <mergeCell ref="BS4:CA4"/>
    <mergeCell ref="BF6:BG6"/>
    <mergeCell ref="BH6:BI6"/>
    <mergeCell ref="BJ6:BK6"/>
    <mergeCell ref="BL6:BM6"/>
    <mergeCell ref="BZ6:CA6"/>
    <mergeCell ref="BN6:BO6"/>
    <mergeCell ref="BP6:BQ6"/>
    <mergeCell ref="BR6:BS6"/>
    <mergeCell ref="BT6:BU6"/>
    <mergeCell ref="BV6:BW6"/>
    <mergeCell ref="BX6:BY6"/>
    <mergeCell ref="AV6:AW6"/>
    <mergeCell ref="AX6:AY6"/>
    <mergeCell ref="AZ6:BA6"/>
    <mergeCell ref="BB6:BC6"/>
    <mergeCell ref="BD6:BE6"/>
    <mergeCell ref="AL6:AM6"/>
    <mergeCell ref="AN6:AO6"/>
    <mergeCell ref="AP6:AQ6"/>
    <mergeCell ref="AR6:AS6"/>
    <mergeCell ref="AT6:AU6"/>
    <mergeCell ref="BF5:BG5"/>
    <mergeCell ref="BH5:BI5"/>
    <mergeCell ref="BJ5:BK5"/>
    <mergeCell ref="BL5:BM5"/>
    <mergeCell ref="BZ5:CA5"/>
    <mergeCell ref="BN5:BO5"/>
    <mergeCell ref="BP5:BQ5"/>
    <mergeCell ref="BR5:BS5"/>
    <mergeCell ref="BT5:BU5"/>
    <mergeCell ref="BV5:BW5"/>
    <mergeCell ref="BX5:BY5"/>
    <mergeCell ref="AV5:AW5"/>
    <mergeCell ref="AX5:AY5"/>
    <mergeCell ref="AZ5:BA5"/>
    <mergeCell ref="BB5:BC5"/>
    <mergeCell ref="BD5:BE5"/>
    <mergeCell ref="AL5:AM5"/>
    <mergeCell ref="AN5:AO5"/>
    <mergeCell ref="AP5:AQ5"/>
    <mergeCell ref="AR5:AS5"/>
    <mergeCell ref="AT5:AU5"/>
    <mergeCell ref="L6:M6"/>
    <mergeCell ref="Z5:AA5"/>
    <mergeCell ref="AB5:AC5"/>
    <mergeCell ref="AJ6:AK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L5:M5"/>
    <mergeCell ref="B6:C6"/>
    <mergeCell ref="D6:E6"/>
    <mergeCell ref="F6:G6"/>
    <mergeCell ref="H6:I6"/>
    <mergeCell ref="J6:K6"/>
    <mergeCell ref="AH5:AI5"/>
    <mergeCell ref="AJ5:AK5"/>
    <mergeCell ref="N5:O5"/>
    <mergeCell ref="P5:Q5"/>
    <mergeCell ref="R5:S5"/>
    <mergeCell ref="T5:U5"/>
    <mergeCell ref="AD5:AE5"/>
    <mergeCell ref="AF5:AG5"/>
    <mergeCell ref="V5:W5"/>
    <mergeCell ref="X5:Y5"/>
    <mergeCell ref="B5:C5"/>
    <mergeCell ref="D5:E5"/>
    <mergeCell ref="F5:G5"/>
    <mergeCell ref="H5:I5"/>
    <mergeCell ref="J5:K5"/>
    <mergeCell ref="J3:Q3"/>
    <mergeCell ref="B4:I4"/>
    <mergeCell ref="J4:Q4"/>
    <mergeCell ref="AB3:AK3"/>
    <mergeCell ref="R4:AC4"/>
    <mergeCell ref="AI4:AR4"/>
  </mergeCells>
  <pageMargins left="0.7" right="0.7" top="0.75" bottom="0.75" header="0.3" footer="0.3"/>
  <pageSetup scale="2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Q22"/>
  <sheetViews>
    <sheetView workbookViewId="0">
      <selection activeCell="Q19" sqref="Q19"/>
    </sheetView>
  </sheetViews>
  <sheetFormatPr defaultRowHeight="15" x14ac:dyDescent="0.25"/>
  <cols>
    <col min="3" max="3" width="10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86</v>
      </c>
    </row>
    <row r="6" spans="2:15" ht="15.75" thickBot="1" x14ac:dyDescent="0.3"/>
    <row r="7" spans="2:15" ht="27" thickBot="1" x14ac:dyDescent="0.45">
      <c r="C7" s="104">
        <v>2020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80495</v>
      </c>
      <c r="E9" s="32">
        <v>75196</v>
      </c>
      <c r="F9" s="32">
        <v>49265</v>
      </c>
      <c r="G9" s="32">
        <v>340</v>
      </c>
      <c r="H9" s="32">
        <v>468</v>
      </c>
      <c r="I9" s="32">
        <v>801</v>
      </c>
      <c r="J9" s="32">
        <v>6190</v>
      </c>
      <c r="K9" s="32">
        <v>9114</v>
      </c>
      <c r="L9" s="32">
        <v>5892</v>
      </c>
      <c r="M9" s="32">
        <v>9149</v>
      </c>
      <c r="N9" s="32">
        <v>13554</v>
      </c>
      <c r="O9" s="32">
        <v>22326</v>
      </c>
    </row>
    <row r="10" spans="2:15" ht="15.75" thickBot="1" x14ac:dyDescent="0.3">
      <c r="C10" s="31" t="s">
        <v>38</v>
      </c>
      <c r="D10" s="32">
        <v>67323</v>
      </c>
      <c r="E10" s="33">
        <v>73291</v>
      </c>
      <c r="F10" s="32">
        <v>32105</v>
      </c>
      <c r="G10" s="33">
        <v>77</v>
      </c>
      <c r="H10" s="32">
        <v>119</v>
      </c>
      <c r="I10" s="33">
        <v>362</v>
      </c>
      <c r="J10" s="32">
        <v>3636</v>
      </c>
      <c r="K10" s="32">
        <v>7482</v>
      </c>
      <c r="L10" s="32">
        <v>5232</v>
      </c>
      <c r="M10" s="32">
        <v>10196</v>
      </c>
      <c r="N10" s="32">
        <v>11862</v>
      </c>
      <c r="O10" s="34">
        <v>29205</v>
      </c>
    </row>
    <row r="11" spans="2:15" ht="15.75" thickBot="1" x14ac:dyDescent="0.3"/>
    <row r="12" spans="2:15" ht="27" thickBot="1" x14ac:dyDescent="0.45">
      <c r="C12" s="104">
        <v>2021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6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29840</v>
      </c>
      <c r="E14" s="32">
        <v>14584</v>
      </c>
      <c r="F14" s="32">
        <v>17855</v>
      </c>
      <c r="G14" s="32">
        <v>26815</v>
      </c>
      <c r="H14" s="32">
        <v>30257</v>
      </c>
      <c r="I14" s="32">
        <v>38557</v>
      </c>
      <c r="J14" s="32"/>
      <c r="K14" s="32"/>
      <c r="L14" s="32"/>
      <c r="M14" s="32"/>
      <c r="N14" s="32"/>
      <c r="O14" s="32"/>
    </row>
    <row r="15" spans="2:15" ht="15.75" thickBot="1" x14ac:dyDescent="0.3">
      <c r="C15" s="31" t="s">
        <v>38</v>
      </c>
      <c r="D15" s="32">
        <v>24894</v>
      </c>
      <c r="E15" s="33">
        <v>15138</v>
      </c>
      <c r="F15" s="32">
        <v>19389</v>
      </c>
      <c r="G15" s="33">
        <v>26714</v>
      </c>
      <c r="H15" s="32">
        <v>31645</v>
      </c>
      <c r="I15" s="33">
        <v>39909</v>
      </c>
      <c r="J15" s="32"/>
      <c r="K15" s="32"/>
      <c r="L15" s="32"/>
      <c r="M15" s="32"/>
      <c r="N15" s="32"/>
      <c r="O15" s="34"/>
    </row>
    <row r="16" spans="2:15" ht="15.75" thickBot="1" x14ac:dyDescent="0.3"/>
    <row r="17" spans="2:17" ht="27" thickBot="1" x14ac:dyDescent="0.45">
      <c r="C17" s="104" t="s">
        <v>85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6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O20" si="0">SUM(D14/D9)</f>
        <v>0.3707062550468973</v>
      </c>
      <c r="E19" s="44">
        <f t="shared" si="0"/>
        <v>0.19394648651524019</v>
      </c>
      <c r="F19" s="44">
        <f t="shared" si="0"/>
        <v>0.36242768699888361</v>
      </c>
      <c r="G19" s="44">
        <f t="shared" si="0"/>
        <v>78.867647058823536</v>
      </c>
      <c r="H19" s="44">
        <f t="shared" si="0"/>
        <v>64.651709401709397</v>
      </c>
      <c r="I19" s="44">
        <f t="shared" si="0"/>
        <v>48.136079900124841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0</v>
      </c>
      <c r="N19" s="44">
        <f t="shared" si="0"/>
        <v>0</v>
      </c>
      <c r="O19" s="37">
        <f t="shared" si="0"/>
        <v>0</v>
      </c>
      <c r="Q19" s="43">
        <f>SUM(D14:O14)/SUM(D9:O9)</f>
        <v>0.57886286154184541</v>
      </c>
    </row>
    <row r="20" spans="2:17" ht="15.75" thickBot="1" x14ac:dyDescent="0.3">
      <c r="C20" s="36" t="s">
        <v>38</v>
      </c>
      <c r="D20" s="37">
        <f t="shared" ref="D20:M20" si="1">SUM(D15/D10)</f>
        <v>0.36976961810970993</v>
      </c>
      <c r="E20" s="37">
        <f t="shared" si="1"/>
        <v>0.20654650639232647</v>
      </c>
      <c r="F20" s="37">
        <f t="shared" si="1"/>
        <v>0.60392462233296995</v>
      </c>
      <c r="G20" s="37">
        <f t="shared" si="1"/>
        <v>346.93506493506493</v>
      </c>
      <c r="H20" s="37">
        <f t="shared" si="1"/>
        <v>265.92436974789916</v>
      </c>
      <c r="I20" s="37">
        <f t="shared" si="1"/>
        <v>110.24585635359117</v>
      </c>
      <c r="J20" s="37">
        <f t="shared" si="1"/>
        <v>0</v>
      </c>
      <c r="K20" s="37">
        <f t="shared" si="1"/>
        <v>0</v>
      </c>
      <c r="L20" s="37">
        <f t="shared" si="1"/>
        <v>0</v>
      </c>
      <c r="M20" s="37">
        <f t="shared" si="1"/>
        <v>0</v>
      </c>
      <c r="N20" s="37">
        <f t="shared" si="0"/>
        <v>0</v>
      </c>
      <c r="O20" s="37">
        <f t="shared" si="0"/>
        <v>0</v>
      </c>
      <c r="Q20" s="43">
        <f>SUM(D15:O15)/SUM(D10:O10)</f>
        <v>0.65460998796131009</v>
      </c>
    </row>
    <row r="22" spans="2:17" x14ac:dyDescent="0.25">
      <c r="B22" t="s">
        <v>83</v>
      </c>
    </row>
  </sheetData>
  <mergeCells count="3">
    <mergeCell ref="C7:O7"/>
    <mergeCell ref="C12:O12"/>
    <mergeCell ref="C17:O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Weekly Arrival-Departures 2020</vt:lpstr>
      <vt:lpstr>Executive Summary 2020</vt:lpstr>
      <vt:lpstr>Weekly Arrival-Departures 2021</vt:lpstr>
      <vt:lpstr>Executive Summary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Emile Levons</dc:creator>
  <cp:lastModifiedBy>Gumbs, Magdiona</cp:lastModifiedBy>
  <cp:lastPrinted>2021-04-29T13:18:09Z</cp:lastPrinted>
  <dcterms:created xsi:type="dcterms:W3CDTF">2020-09-20T19:56:04Z</dcterms:created>
  <dcterms:modified xsi:type="dcterms:W3CDTF">2021-07-26T14:47:29Z</dcterms:modified>
</cp:coreProperties>
</file>