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umbs\Desktop\"/>
    </mc:Choice>
  </mc:AlternateContent>
  <xr:revisionPtr revIDLastSave="0" documentId="8_{D55B0E37-BD9F-455C-B47C-6ECDCF938883}" xr6:coauthVersionLast="45" xr6:coauthVersionMax="45" xr10:uidLastSave="{00000000-0000-0000-0000-000000000000}"/>
  <bookViews>
    <workbookView xWindow="-120" yWindow="-120" windowWidth="29040" windowHeight="15840" activeTab="3" xr2:uid="{E9DF3202-A4FE-48F3-AFCB-52B18AAB2B73}"/>
  </bookViews>
  <sheets>
    <sheet name="Weekly Arrival-Departures 2020" sheetId="1" r:id="rId1"/>
    <sheet name="Executive Summary 2020" sheetId="5" r:id="rId2"/>
    <sheet name="Weekly Arrival-Departures 2021" sheetId="6" r:id="rId3"/>
    <sheet name="Executive Summary 2021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7" l="1"/>
  <c r="O33" i="6" l="1"/>
  <c r="N33" i="6"/>
  <c r="M33" i="6" l="1"/>
  <c r="L33" i="6"/>
  <c r="K33" i="6" l="1"/>
  <c r="J33" i="6"/>
  <c r="H33" i="6" l="1"/>
  <c r="D33" i="6"/>
  <c r="I33" i="6"/>
  <c r="G33" i="6" l="1"/>
  <c r="F33" i="6"/>
  <c r="E33" i="6" l="1"/>
  <c r="C33" i="6"/>
  <c r="B33" i="6"/>
  <c r="Q20" i="7"/>
  <c r="O20" i="7"/>
  <c r="N20" i="7"/>
  <c r="M20" i="7"/>
  <c r="L20" i="7"/>
  <c r="K20" i="7"/>
  <c r="J20" i="7"/>
  <c r="I20" i="7"/>
  <c r="H20" i="7"/>
  <c r="G20" i="7"/>
  <c r="F20" i="7"/>
  <c r="E20" i="7"/>
  <c r="D20" i="7"/>
  <c r="Q19" i="7"/>
  <c r="O19" i="7"/>
  <c r="N19" i="7"/>
  <c r="M19" i="7"/>
  <c r="L19" i="7"/>
  <c r="K19" i="7"/>
  <c r="J19" i="7"/>
  <c r="I19" i="7"/>
  <c r="H19" i="7"/>
  <c r="G19" i="7"/>
  <c r="F19" i="7"/>
  <c r="D19" i="7"/>
  <c r="AK33" i="6"/>
  <c r="AJ33" i="6"/>
  <c r="AI33" i="6"/>
  <c r="AH33" i="6"/>
  <c r="AG33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AK32" i="1" l="1"/>
  <c r="AJ32" i="1"/>
  <c r="AI32" i="1" l="1"/>
  <c r="AH32" i="1"/>
  <c r="N19" i="5" l="1"/>
  <c r="M19" i="5"/>
  <c r="AG32" i="1" l="1"/>
  <c r="AF32" i="1"/>
  <c r="AE32" i="1" l="1"/>
  <c r="AD32" i="1"/>
  <c r="AC32" i="1" l="1"/>
  <c r="AB32" i="1"/>
  <c r="AA32" i="1" l="1"/>
  <c r="Z32" i="1"/>
  <c r="Y32" i="1"/>
  <c r="X32" i="1"/>
  <c r="W32" i="1"/>
  <c r="V32" i="1"/>
  <c r="U32" i="1"/>
  <c r="T32" i="1"/>
  <c r="Q32" i="1"/>
  <c r="P32" i="1"/>
  <c r="N32" i="1"/>
  <c r="D20" i="5" l="1"/>
  <c r="E20" i="5"/>
  <c r="F20" i="5"/>
  <c r="G20" i="5"/>
  <c r="H20" i="5"/>
  <c r="I20" i="5"/>
  <c r="J20" i="5"/>
  <c r="K20" i="5"/>
  <c r="L20" i="5"/>
  <c r="D19" i="5"/>
  <c r="E19" i="5"/>
  <c r="F19" i="5"/>
  <c r="G19" i="5"/>
  <c r="H19" i="5"/>
  <c r="I19" i="5"/>
  <c r="J19" i="5"/>
  <c r="K19" i="5"/>
  <c r="L19" i="5"/>
  <c r="N20" i="5" l="1"/>
  <c r="O20" i="5"/>
  <c r="O19" i="5"/>
  <c r="Q20" i="5"/>
  <c r="Q19" i="5"/>
  <c r="M20" i="5" l="1"/>
  <c r="R32" i="1" l="1"/>
  <c r="S32" i="1"/>
  <c r="M32" i="1" l="1"/>
  <c r="L32" i="1"/>
  <c r="K32" i="1"/>
  <c r="J32" i="1"/>
  <c r="I32" i="1"/>
  <c r="H32" i="1"/>
  <c r="G32" i="1"/>
  <c r="F32" i="1"/>
  <c r="E32" i="1"/>
  <c r="D32" i="1"/>
  <c r="C32" i="1"/>
  <c r="B32" i="1"/>
  <c r="O10" i="1" l="1"/>
  <c r="N10" i="1"/>
  <c r="O8" i="1"/>
  <c r="N8" i="1"/>
  <c r="O32" i="1" l="1"/>
</calcChain>
</file>

<file path=xl/sharedStrings.xml><?xml version="1.0" encoding="utf-8"?>
<sst xmlns="http://schemas.openxmlformats.org/spreadsheetml/2006/main" count="284" uniqueCount="107">
  <si>
    <t>American Airlines</t>
  </si>
  <si>
    <t>Air France</t>
  </si>
  <si>
    <t>Jet Blue</t>
  </si>
  <si>
    <t>Caribbean Airlines</t>
  </si>
  <si>
    <t>KLM</t>
  </si>
  <si>
    <t>Spirit</t>
  </si>
  <si>
    <t>IN</t>
  </si>
  <si>
    <t>OUT</t>
  </si>
  <si>
    <t>Airline weekly total</t>
  </si>
  <si>
    <t>Jet Air</t>
  </si>
  <si>
    <t>General Aviation</t>
  </si>
  <si>
    <t>Sky High</t>
  </si>
  <si>
    <t>Air Century</t>
  </si>
  <si>
    <t>Week  36</t>
  </si>
  <si>
    <t>Week 37</t>
  </si>
  <si>
    <t>Week 38</t>
  </si>
  <si>
    <t>Week 39</t>
  </si>
  <si>
    <t>Charter</t>
  </si>
  <si>
    <t>Week 40</t>
  </si>
  <si>
    <t>Week 41</t>
  </si>
  <si>
    <t>Week 42</t>
  </si>
  <si>
    <t>Air Sunshine</t>
  </si>
  <si>
    <t>Week 43</t>
  </si>
  <si>
    <t>Week 44</t>
  </si>
  <si>
    <t>Montly Totals Passengers 2019-2020</t>
  </si>
  <si>
    <t>PAX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</si>
  <si>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</si>
  <si>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</si>
  <si>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</si>
  <si>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</si>
  <si>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</si>
  <si>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</si>
  <si>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</si>
  <si>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</si>
  <si>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</si>
  <si>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</si>
  <si>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</si>
  <si>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</si>
  <si>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Arrivals</t>
  </si>
  <si>
    <t>REF 2020 vs 2019</t>
  </si>
  <si>
    <t>Departure</t>
  </si>
  <si>
    <t>Week  45</t>
  </si>
  <si>
    <t>Week 46</t>
  </si>
  <si>
    <t>Week 47</t>
  </si>
  <si>
    <t>Week 48</t>
  </si>
  <si>
    <t>Week 49</t>
  </si>
  <si>
    <t>Week 50</t>
  </si>
  <si>
    <t>Week 51</t>
  </si>
  <si>
    <t>Week 52</t>
  </si>
  <si>
    <t>Week 53</t>
  </si>
  <si>
    <t xml:space="preserve">September </t>
  </si>
  <si>
    <t>Aug 31 / Sep 6</t>
  </si>
  <si>
    <t>Sep 7 / Sep[ 13</t>
  </si>
  <si>
    <t>Sep 14 / Sep 20</t>
  </si>
  <si>
    <t>Sep 21 / Sep 27</t>
  </si>
  <si>
    <t>Sep 28 / Oct 4</t>
  </si>
  <si>
    <t>Oct 5 / Oct 11</t>
  </si>
  <si>
    <t>Oct 12 Oct 18</t>
  </si>
  <si>
    <t>Oct 19 / Oct 25</t>
  </si>
  <si>
    <t>Oct 26 / Nov 1</t>
  </si>
  <si>
    <t>Nov 2 / Nov 8</t>
  </si>
  <si>
    <t>Nov 9 / Nov 15</t>
  </si>
  <si>
    <t>Nov 16 / Nov 22</t>
  </si>
  <si>
    <t>Nov 23 / Nov 29</t>
  </si>
  <si>
    <t>Nov 30 / Dec 6</t>
  </si>
  <si>
    <t>Dec 7 / Dec 13</t>
  </si>
  <si>
    <t>Dec 14 / Dec 20</t>
  </si>
  <si>
    <t>Dec 21 / Dec 27</t>
  </si>
  <si>
    <t>Dec 28 / Jan 3</t>
  </si>
  <si>
    <t>Year to date</t>
  </si>
  <si>
    <t>Arrival</t>
  </si>
  <si>
    <t>United Airlines</t>
  </si>
  <si>
    <t>Inter Caribbean</t>
  </si>
  <si>
    <t>Delta</t>
  </si>
  <si>
    <t>SXM Airways</t>
  </si>
  <si>
    <t>Windward Express</t>
  </si>
  <si>
    <t>Anguilla Air Services</t>
  </si>
  <si>
    <t>Silver Airways (Seaborne)</t>
  </si>
  <si>
    <t>St. Barths Commuter</t>
  </si>
  <si>
    <t>Trans Anguilla</t>
  </si>
  <si>
    <t>Air Antilles</t>
  </si>
  <si>
    <t>Copa</t>
  </si>
  <si>
    <t>WinAir</t>
  </si>
  <si>
    <t xml:space="preserve">** Information per STATS department </t>
  </si>
  <si>
    <t>Week 53 pertains to the overall total weeks in the year</t>
  </si>
  <si>
    <t>REF 2021 vs 2020</t>
  </si>
  <si>
    <t>Montly Totals Passengers 2020 - 2021</t>
  </si>
  <si>
    <t>January</t>
  </si>
  <si>
    <t>Week 1</t>
  </si>
  <si>
    <t>Jan 4 - Jan 10</t>
  </si>
  <si>
    <t>Jan 11 - 17</t>
  </si>
  <si>
    <t>Jan 18 - 24</t>
  </si>
  <si>
    <t>Jan 25 - Jan 31</t>
  </si>
  <si>
    <t>Week 2</t>
  </si>
  <si>
    <t>Week 3</t>
  </si>
  <si>
    <t>Week 4</t>
  </si>
  <si>
    <t>LIAT</t>
  </si>
  <si>
    <t>Week 5</t>
  </si>
  <si>
    <t>Week 6</t>
  </si>
  <si>
    <t>Week 7</t>
  </si>
  <si>
    <t>Week 8</t>
  </si>
  <si>
    <t>Week 9</t>
  </si>
  <si>
    <t>Feb 01 - 07</t>
  </si>
  <si>
    <t>Feb 08 - 14</t>
  </si>
  <si>
    <t>Feb 15 - 21</t>
  </si>
  <si>
    <t>Feb 22 - 28</t>
  </si>
  <si>
    <t>Week 7 pertains to the overall total weeks in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</si>
</sst>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indexed="8"/>
      <name val="Calibri"/>
      <family val="2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5">
    <xf numFmtId="0" fontId="0" fillId="0" borderId="0" xfId="0"/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0" borderId="12" xfId="1" applyBorder="1" applyAlignment="1" applyProtection="1">
      <alignment horizontal="center"/>
    </xf>
    <xf numFmtId="0" fontId="1" fillId="0" borderId="13" xfId="1" applyBorder="1" applyAlignment="1" applyProtection="1">
      <alignment horizontal="center"/>
    </xf>
    <xf numFmtId="0" fontId="1" fillId="0" borderId="13" xfId="1" applyFill="1" applyBorder="1" applyAlignment="1" applyProtection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/>
    <xf numFmtId="0" fontId="7" fillId="2" borderId="5" xfId="0" applyFont="1" applyFill="1" applyBorder="1"/>
    <xf numFmtId="0" fontId="7" fillId="0" borderId="16" xfId="0" applyFont="1" applyBorder="1"/>
    <xf numFmtId="0" fontId="7" fillId="0" borderId="11" xfId="0" applyFont="1" applyBorder="1"/>
    <xf numFmtId="0" fontId="7" fillId="0" borderId="15" xfId="0" applyFont="1" applyBorder="1"/>
    <xf numFmtId="0" fontId="7" fillId="0" borderId="10" xfId="0" applyFont="1" applyBorder="1"/>
    <xf numFmtId="164" fontId="7" fillId="0" borderId="16" xfId="2" applyNumberFormat="1" applyFont="1" applyFill="1" applyBorder="1" applyAlignment="1" applyProtection="1"/>
    <xf numFmtId="164" fontId="7" fillId="0" borderId="11" xfId="2" applyNumberFormat="1" applyFont="1" applyFill="1" applyBorder="1" applyAlignment="1" applyProtection="1"/>
    <xf numFmtId="164" fontId="7" fillId="0" borderId="15" xfId="2" applyNumberFormat="1" applyFont="1" applyFill="1" applyBorder="1" applyAlignment="1" applyProtection="1"/>
    <xf numFmtId="9" fontId="7" fillId="2" borderId="17" xfId="3" applyFont="1" applyFill="1" applyBorder="1" applyAlignment="1" applyProtection="1">
      <alignment horizontal="center"/>
    </xf>
    <xf numFmtId="9" fontId="7" fillId="0" borderId="10" xfId="3" applyFont="1" applyBorder="1"/>
    <xf numFmtId="9" fontId="7" fillId="0" borderId="16" xfId="3" applyFont="1" applyFill="1" applyBorder="1" applyAlignment="1" applyProtection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Border="1" applyAlignment="1">
      <alignment horizontal="center"/>
    </xf>
    <xf numFmtId="165" fontId="7" fillId="2" borderId="17" xfId="3" applyNumberFormat="1" applyFont="1" applyFill="1" applyBorder="1" applyAlignment="1" applyProtection="1">
      <alignment horizontal="center"/>
    </xf>
    <xf numFmtId="9" fontId="7" fillId="0" borderId="16" xfId="3" applyNumberFormat="1" applyFont="1" applyFill="1" applyBorder="1" applyAlignment="1" applyProtection="1"/>
    <xf numFmtId="0" fontId="1" fillId="0" borderId="8" xfId="1" applyFill="1" applyBorder="1" applyAlignment="1" applyProtection="1">
      <alignment horizontal="center"/>
    </xf>
    <xf numFmtId="0" fontId="0" fillId="0" borderId="8" xfId="0" applyBorder="1"/>
    <xf numFmtId="0" fontId="0" fillId="0" borderId="0" xfId="0" applyFont="1"/>
    <xf numFmtId="0" fontId="0" fillId="7" borderId="20" xfId="0" applyFill="1" applyBorder="1" applyAlignment="1">
      <alignment horizontal="center"/>
    </xf>
    <xf numFmtId="0" fontId="1" fillId="0" borderId="8" xfId="1" applyBorder="1" applyAlignment="1" applyProtection="1">
      <alignment horizontal="center"/>
    </xf>
    <xf numFmtId="0" fontId="13" fillId="0" borderId="0" xfId="0" applyFont="1" applyAlignment="1">
      <alignment wrapText="1"/>
    </xf>
    <xf numFmtId="0" fontId="0" fillId="0" borderId="0" xfId="0" applyBorder="1"/>
    <xf numFmtId="0" fontId="0" fillId="0" borderId="0" xfId="0" applyFill="1"/>
    <xf numFmtId="0" fontId="0" fillId="7" borderId="19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0" borderId="8" xfId="0" applyFill="1" applyBorder="1"/>
    <xf numFmtId="0" fontId="1" fillId="0" borderId="24" xfId="1" applyFill="1" applyBorder="1" applyAlignment="1" applyProtection="1">
      <alignment horizontal="center"/>
    </xf>
    <xf numFmtId="0" fontId="1" fillId="7" borderId="16" xfId="1" applyFill="1" applyBorder="1" applyProtection="1"/>
    <xf numFmtId="0" fontId="11" fillId="0" borderId="20" xfId="0" applyFont="1" applyBorder="1" applyAlignment="1">
      <alignment horizontal="center" vertical="center"/>
    </xf>
    <xf numFmtId="0" fontId="1" fillId="7" borderId="24" xfId="1" applyFill="1" applyBorder="1" applyProtection="1"/>
    <xf numFmtId="0" fontId="1" fillId="0" borderId="0" xfId="1" applyFill="1" applyBorder="1" applyAlignment="1" applyProtection="1">
      <alignment horizontal="center"/>
    </xf>
    <xf numFmtId="0" fontId="11" fillId="0" borderId="0" xfId="0" applyFont="1" applyBorder="1"/>
    <xf numFmtId="0" fontId="11" fillId="0" borderId="20" xfId="0" applyFont="1" applyBorder="1"/>
    <xf numFmtId="0" fontId="0" fillId="0" borderId="9" xfId="0" applyBorder="1"/>
    <xf numFmtId="17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10" fillId="8" borderId="15" xfId="0" applyFont="1" applyFill="1" applyBorder="1" applyAlignment="1">
      <alignment horizontal="center"/>
    </xf>
    <xf numFmtId="17" fontId="11" fillId="0" borderId="20" xfId="0" applyNumberFormat="1" applyFont="1" applyBorder="1" applyAlignment="1">
      <alignment horizontal="center" vertical="center"/>
    </xf>
    <xf numFmtId="17" fontId="11" fillId="0" borderId="11" xfId="0" applyNumberFormat="1" applyFont="1" applyBorder="1" applyAlignment="1">
      <alignment horizontal="center" vertical="center"/>
    </xf>
    <xf numFmtId="17" fontId="11" fillId="0" borderId="15" xfId="0" applyNumberFormat="1" applyFont="1" applyBorder="1" applyAlignment="1">
      <alignment horizontal="center" vertical="center"/>
    </xf>
    <xf numFmtId="17" fontId="11" fillId="0" borderId="23" xfId="0" applyNumberFormat="1" applyFont="1" applyBorder="1" applyAlignment="1">
      <alignment horizontal="center" vertical="center"/>
    </xf>
    <xf numFmtId="17" fontId="11" fillId="0" borderId="14" xfId="0" applyNumberFormat="1" applyFont="1" applyBorder="1" applyAlignment="1">
      <alignment horizontal="center" vertical="center"/>
    </xf>
  </cellXfs>
  <cellStyles count="4">
    <cellStyle name="Comma" xfId="2" builtinId="3"/>
    <cellStyle name="Heading 1" xfId="1" builtinId="16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C16FD-3C08-438C-A77D-C800E75E1F9A}">
  <dimension ref="A2:AL35"/>
  <sheetViews>
    <sheetView zoomScaleNormal="100" workbookViewId="0">
      <pane xSplit="1" topLeftCell="B1" activePane="topRight" state="frozen"/>
      <selection pane="topRight" activeCell="AD31" sqref="AD31"/>
    </sheetView>
  </sheetViews>
  <sheetFormatPr defaultColWidth="12.7109375" defaultRowHeight="15" x14ac:dyDescent="0.25"/>
  <cols>
    <col min="1" max="1" width="34" customWidth="1"/>
    <col min="2" max="20" width="12.85546875" hidden="1" customWidth="1"/>
    <col min="21" max="27" width="0" hidden="1" customWidth="1"/>
  </cols>
  <sheetData>
    <row r="2" spans="1:37" ht="15.75" thickBot="1" x14ac:dyDescent="0.3"/>
    <row r="3" spans="1:37" ht="27" thickBot="1" x14ac:dyDescent="0.45">
      <c r="B3" s="40"/>
      <c r="C3" s="6"/>
      <c r="D3" s="41"/>
      <c r="E3" s="41"/>
      <c r="F3" s="40"/>
      <c r="G3" s="40"/>
      <c r="H3" s="40"/>
      <c r="I3" s="40"/>
      <c r="J3" s="64" t="s">
        <v>35</v>
      </c>
      <c r="K3" s="65"/>
      <c r="L3" s="65"/>
      <c r="M3" s="65"/>
      <c r="N3" s="65"/>
      <c r="O3" s="65"/>
      <c r="P3" s="65"/>
      <c r="Q3" s="65"/>
      <c r="R3" s="68"/>
      <c r="S3" s="69"/>
      <c r="T3" s="42"/>
      <c r="U3" s="40"/>
      <c r="V3" s="40"/>
      <c r="W3" s="40"/>
      <c r="X3" s="40"/>
      <c r="Y3" s="40"/>
      <c r="Z3" s="40"/>
      <c r="AA3" s="40"/>
      <c r="AB3" s="64" t="s">
        <v>37</v>
      </c>
      <c r="AC3" s="65"/>
      <c r="AD3" s="65"/>
      <c r="AE3" s="65"/>
      <c r="AF3" s="65"/>
      <c r="AG3" s="65"/>
      <c r="AH3" s="65"/>
      <c r="AI3" s="65"/>
      <c r="AJ3" s="65"/>
      <c r="AK3" s="74"/>
    </row>
    <row r="4" spans="1:37" ht="25.5" customHeight="1" thickBot="1" x14ac:dyDescent="0.45">
      <c r="B4" s="64" t="s">
        <v>50</v>
      </c>
      <c r="C4" s="65"/>
      <c r="D4" s="65"/>
      <c r="E4" s="65"/>
      <c r="F4" s="65"/>
      <c r="G4" s="65"/>
      <c r="H4" s="65"/>
      <c r="I4" s="65"/>
      <c r="J4" s="66"/>
      <c r="K4" s="67"/>
      <c r="L4" s="40"/>
      <c r="M4" s="40"/>
      <c r="N4" s="40"/>
      <c r="O4" s="40"/>
      <c r="P4" s="40"/>
      <c r="Q4" s="40"/>
      <c r="R4" s="64" t="s">
        <v>36</v>
      </c>
      <c r="S4" s="65"/>
      <c r="T4" s="65"/>
      <c r="U4" s="65"/>
      <c r="V4" s="65"/>
      <c r="W4" s="65"/>
      <c r="X4" s="65"/>
      <c r="Y4" s="65"/>
      <c r="Z4" s="65"/>
      <c r="AA4" s="65"/>
      <c r="AB4" s="66"/>
      <c r="AC4" s="67"/>
      <c r="AD4" s="40"/>
      <c r="AE4" s="40"/>
      <c r="AF4" s="40"/>
      <c r="AG4" s="40"/>
      <c r="AH4" s="40"/>
      <c r="AI4" s="40"/>
      <c r="AJ4" s="40"/>
      <c r="AK4" s="40"/>
    </row>
    <row r="5" spans="1:37" ht="16.5" thickBot="1" x14ac:dyDescent="0.3">
      <c r="B5" s="70" t="s">
        <v>13</v>
      </c>
      <c r="C5" s="71"/>
      <c r="D5" s="70" t="s">
        <v>14</v>
      </c>
      <c r="E5" s="71"/>
      <c r="F5" s="70" t="s">
        <v>15</v>
      </c>
      <c r="G5" s="71"/>
      <c r="H5" s="70" t="s">
        <v>16</v>
      </c>
      <c r="I5" s="71"/>
      <c r="J5" s="70" t="s">
        <v>18</v>
      </c>
      <c r="K5" s="71"/>
      <c r="L5" s="72" t="s">
        <v>19</v>
      </c>
      <c r="M5" s="73"/>
      <c r="N5" s="72" t="s">
        <v>20</v>
      </c>
      <c r="O5" s="73"/>
      <c r="P5" s="72" t="s">
        <v>22</v>
      </c>
      <c r="Q5" s="73"/>
      <c r="R5" s="70" t="s">
        <v>23</v>
      </c>
      <c r="S5" s="71"/>
      <c r="T5" s="70" t="s">
        <v>41</v>
      </c>
      <c r="U5" s="71"/>
      <c r="V5" s="70" t="s">
        <v>42</v>
      </c>
      <c r="W5" s="71"/>
      <c r="X5" s="70" t="s">
        <v>43</v>
      </c>
      <c r="Y5" s="71"/>
      <c r="Z5" s="70" t="s">
        <v>44</v>
      </c>
      <c r="AA5" s="71"/>
      <c r="AB5" s="70" t="s">
        <v>45</v>
      </c>
      <c r="AC5" s="71"/>
      <c r="AD5" s="72" t="s">
        <v>46</v>
      </c>
      <c r="AE5" s="73"/>
      <c r="AF5" s="72" t="s">
        <v>47</v>
      </c>
      <c r="AG5" s="73"/>
      <c r="AH5" s="72" t="s">
        <v>48</v>
      </c>
      <c r="AI5" s="73"/>
      <c r="AJ5" s="72" t="s">
        <v>49</v>
      </c>
      <c r="AK5" s="73"/>
    </row>
    <row r="6" spans="1:37" ht="15.75" x14ac:dyDescent="0.25">
      <c r="B6" s="75" t="s">
        <v>51</v>
      </c>
      <c r="C6" s="76"/>
      <c r="D6" s="75" t="s">
        <v>52</v>
      </c>
      <c r="E6" s="76"/>
      <c r="F6" s="75" t="s">
        <v>53</v>
      </c>
      <c r="G6" s="76"/>
      <c r="H6" s="75" t="s">
        <v>54</v>
      </c>
      <c r="I6" s="76"/>
      <c r="J6" s="75" t="s">
        <v>55</v>
      </c>
      <c r="K6" s="76"/>
      <c r="L6" s="75" t="s">
        <v>56</v>
      </c>
      <c r="M6" s="76"/>
      <c r="N6" s="75" t="s">
        <v>57</v>
      </c>
      <c r="O6" s="76"/>
      <c r="P6" s="75" t="s">
        <v>58</v>
      </c>
      <c r="Q6" s="76"/>
      <c r="R6" s="75" t="s">
        <v>59</v>
      </c>
      <c r="S6" s="76"/>
      <c r="T6" s="75" t="s">
        <v>60</v>
      </c>
      <c r="U6" s="76"/>
      <c r="V6" s="75" t="s">
        <v>61</v>
      </c>
      <c r="W6" s="76"/>
      <c r="X6" s="75" t="s">
        <v>62</v>
      </c>
      <c r="Y6" s="76"/>
      <c r="Z6" s="75" t="s">
        <v>63</v>
      </c>
      <c r="AA6" s="76"/>
      <c r="AB6" s="75" t="s">
        <v>64</v>
      </c>
      <c r="AC6" s="76"/>
      <c r="AD6" s="75" t="s">
        <v>65</v>
      </c>
      <c r="AE6" s="76"/>
      <c r="AF6" s="75" t="s">
        <v>66</v>
      </c>
      <c r="AG6" s="76"/>
      <c r="AH6" s="75" t="s">
        <v>67</v>
      </c>
      <c r="AI6" s="76"/>
      <c r="AJ6" s="75" t="s">
        <v>68</v>
      </c>
      <c r="AK6" s="76"/>
    </row>
    <row r="7" spans="1:37" ht="16.5" thickBot="1" x14ac:dyDescent="0.3">
      <c r="B7" s="1" t="s">
        <v>70</v>
      </c>
      <c r="C7" s="2" t="s">
        <v>40</v>
      </c>
      <c r="D7" s="1" t="s">
        <v>70</v>
      </c>
      <c r="E7" s="2" t="s">
        <v>40</v>
      </c>
      <c r="F7" s="1" t="s">
        <v>70</v>
      </c>
      <c r="G7" s="2" t="s">
        <v>40</v>
      </c>
      <c r="H7" s="1" t="s">
        <v>70</v>
      </c>
      <c r="I7" s="2" t="s">
        <v>40</v>
      </c>
      <c r="J7" s="1" t="s">
        <v>70</v>
      </c>
      <c r="K7" s="2" t="s">
        <v>40</v>
      </c>
      <c r="L7" s="1" t="s">
        <v>70</v>
      </c>
      <c r="M7" s="2" t="s">
        <v>40</v>
      </c>
      <c r="N7" s="1" t="s">
        <v>70</v>
      </c>
      <c r="O7" s="2" t="s">
        <v>40</v>
      </c>
      <c r="P7" s="1" t="s">
        <v>70</v>
      </c>
      <c r="Q7" s="2" t="s">
        <v>40</v>
      </c>
      <c r="R7" s="1" t="s">
        <v>70</v>
      </c>
      <c r="S7" s="2" t="s">
        <v>40</v>
      </c>
      <c r="T7" s="1" t="s">
        <v>70</v>
      </c>
      <c r="U7" s="2" t="s">
        <v>40</v>
      </c>
      <c r="V7" s="1" t="s">
        <v>70</v>
      </c>
      <c r="W7" s="2" t="s">
        <v>40</v>
      </c>
      <c r="X7" s="1" t="s">
        <v>70</v>
      </c>
      <c r="Y7" s="2" t="s">
        <v>40</v>
      </c>
      <c r="Z7" s="1" t="s">
        <v>70</v>
      </c>
      <c r="AA7" s="2" t="s">
        <v>40</v>
      </c>
      <c r="AB7" s="1" t="s">
        <v>70</v>
      </c>
      <c r="AC7" s="2" t="s">
        <v>40</v>
      </c>
      <c r="AD7" s="1" t="s">
        <v>70</v>
      </c>
      <c r="AE7" s="2" t="s">
        <v>40</v>
      </c>
      <c r="AF7" s="1" t="s">
        <v>70</v>
      </c>
      <c r="AG7" s="2" t="s">
        <v>40</v>
      </c>
      <c r="AH7" s="1" t="s">
        <v>70</v>
      </c>
      <c r="AI7" s="2" t="s">
        <v>40</v>
      </c>
      <c r="AJ7" s="1" t="s">
        <v>6</v>
      </c>
      <c r="AK7" s="2" t="s">
        <v>7</v>
      </c>
    </row>
    <row r="8" spans="1:37" ht="19.5" x14ac:dyDescent="0.3">
      <c r="A8" s="3" t="s">
        <v>0</v>
      </c>
      <c r="B8" s="8">
        <v>424</v>
      </c>
      <c r="C8" s="9">
        <v>243</v>
      </c>
      <c r="D8" s="10">
        <v>409</v>
      </c>
      <c r="E8" s="10">
        <v>411</v>
      </c>
      <c r="F8" s="8">
        <v>337</v>
      </c>
      <c r="G8" s="9">
        <v>276</v>
      </c>
      <c r="H8" s="10">
        <v>432</v>
      </c>
      <c r="I8" s="9">
        <v>240</v>
      </c>
      <c r="J8" s="10">
        <v>529</v>
      </c>
      <c r="K8" s="9">
        <v>380</v>
      </c>
      <c r="L8" s="10">
        <v>724</v>
      </c>
      <c r="M8" s="9">
        <v>431</v>
      </c>
      <c r="N8" s="10">
        <f>752+108</f>
        <v>860</v>
      </c>
      <c r="O8" s="9">
        <f>529+106</f>
        <v>635</v>
      </c>
      <c r="P8" s="10">
        <v>874</v>
      </c>
      <c r="Q8" s="9">
        <v>716</v>
      </c>
      <c r="R8" s="10">
        <v>688</v>
      </c>
      <c r="S8" s="9">
        <v>488</v>
      </c>
      <c r="T8" s="10">
        <v>1144</v>
      </c>
      <c r="U8" s="9">
        <v>663</v>
      </c>
      <c r="V8" s="10">
        <v>889</v>
      </c>
      <c r="W8" s="9">
        <v>779</v>
      </c>
      <c r="X8" s="8">
        <v>1173</v>
      </c>
      <c r="Y8" s="9">
        <v>858</v>
      </c>
      <c r="Z8" s="10">
        <v>1042</v>
      </c>
      <c r="AA8" s="9">
        <v>1110</v>
      </c>
      <c r="AB8" s="10">
        <v>1180</v>
      </c>
      <c r="AC8" s="9">
        <v>1047</v>
      </c>
      <c r="AD8" s="10">
        <v>900</v>
      </c>
      <c r="AE8" s="9">
        <v>881</v>
      </c>
      <c r="AF8" s="10">
        <v>1160</v>
      </c>
      <c r="AG8" s="9">
        <v>958</v>
      </c>
      <c r="AH8" s="10">
        <v>1819</v>
      </c>
      <c r="AI8" s="9">
        <v>776</v>
      </c>
      <c r="AJ8" s="10">
        <v>1966</v>
      </c>
      <c r="AK8" s="9">
        <v>1814</v>
      </c>
    </row>
    <row r="9" spans="1:37" ht="19.5" x14ac:dyDescent="0.3">
      <c r="A9" s="4" t="s">
        <v>1</v>
      </c>
      <c r="B9" s="11">
        <v>393</v>
      </c>
      <c r="C9" s="12">
        <v>603</v>
      </c>
      <c r="D9" s="13">
        <v>268</v>
      </c>
      <c r="E9" s="13">
        <v>327</v>
      </c>
      <c r="F9" s="11">
        <v>179</v>
      </c>
      <c r="G9" s="12">
        <v>344</v>
      </c>
      <c r="H9" s="7">
        <v>292</v>
      </c>
      <c r="I9" s="12">
        <v>190</v>
      </c>
      <c r="J9" s="7">
        <v>366</v>
      </c>
      <c r="K9" s="12">
        <v>187</v>
      </c>
      <c r="L9" s="7">
        <v>429</v>
      </c>
      <c r="M9" s="12">
        <v>345</v>
      </c>
      <c r="N9" s="7">
        <v>758</v>
      </c>
      <c r="O9" s="12">
        <v>556</v>
      </c>
      <c r="P9" s="7">
        <v>841</v>
      </c>
      <c r="Q9" s="12">
        <v>422</v>
      </c>
      <c r="R9" s="7">
        <v>470</v>
      </c>
      <c r="S9" s="12">
        <v>528</v>
      </c>
      <c r="T9" s="7">
        <v>645</v>
      </c>
      <c r="U9" s="12">
        <v>463</v>
      </c>
      <c r="V9" s="7">
        <v>467</v>
      </c>
      <c r="W9" s="12">
        <v>342</v>
      </c>
      <c r="X9" s="11">
        <v>396</v>
      </c>
      <c r="Y9" s="12">
        <v>472</v>
      </c>
      <c r="Z9" s="7">
        <v>460</v>
      </c>
      <c r="AA9" s="12">
        <v>390</v>
      </c>
      <c r="AB9" s="7">
        <v>717</v>
      </c>
      <c r="AC9" s="12">
        <v>723</v>
      </c>
      <c r="AD9" s="7">
        <v>763</v>
      </c>
      <c r="AE9" s="12">
        <v>668</v>
      </c>
      <c r="AF9" s="7">
        <v>1287</v>
      </c>
      <c r="AG9" s="12">
        <v>1069</v>
      </c>
      <c r="AH9" s="7">
        <v>1343</v>
      </c>
      <c r="AI9" s="12">
        <v>814</v>
      </c>
      <c r="AJ9" s="7">
        <v>1315</v>
      </c>
      <c r="AK9" s="12">
        <v>1212</v>
      </c>
    </row>
    <row r="10" spans="1:37" ht="19.5" x14ac:dyDescent="0.3">
      <c r="A10" s="4" t="s">
        <v>2</v>
      </c>
      <c r="B10" s="14">
        <v>43</v>
      </c>
      <c r="C10" s="15">
        <v>73</v>
      </c>
      <c r="D10" s="16">
        <v>46</v>
      </c>
      <c r="E10" s="16">
        <v>56</v>
      </c>
      <c r="F10" s="14">
        <v>48</v>
      </c>
      <c r="G10" s="15">
        <v>47</v>
      </c>
      <c r="H10" s="17">
        <v>84</v>
      </c>
      <c r="I10" s="15">
        <v>63</v>
      </c>
      <c r="J10" s="17">
        <v>134</v>
      </c>
      <c r="K10" s="15">
        <v>99</v>
      </c>
      <c r="L10" s="17">
        <v>168</v>
      </c>
      <c r="M10" s="15">
        <v>126</v>
      </c>
      <c r="N10" s="17">
        <f>76+76</f>
        <v>152</v>
      </c>
      <c r="O10" s="15">
        <f>60+38</f>
        <v>98</v>
      </c>
      <c r="P10" s="17">
        <v>161</v>
      </c>
      <c r="Q10" s="15">
        <v>145</v>
      </c>
      <c r="R10" s="17">
        <v>189</v>
      </c>
      <c r="S10" s="15">
        <v>156</v>
      </c>
      <c r="T10" s="17">
        <v>234</v>
      </c>
      <c r="U10" s="15">
        <v>159</v>
      </c>
      <c r="V10" s="17">
        <v>390</v>
      </c>
      <c r="W10" s="15">
        <v>231</v>
      </c>
      <c r="X10" s="14">
        <v>472</v>
      </c>
      <c r="Y10" s="15">
        <v>285</v>
      </c>
      <c r="Z10" s="17">
        <v>229</v>
      </c>
      <c r="AA10" s="15">
        <v>253</v>
      </c>
      <c r="AB10" s="17">
        <v>436</v>
      </c>
      <c r="AC10" s="15">
        <v>312</v>
      </c>
      <c r="AD10" s="17">
        <v>375</v>
      </c>
      <c r="AE10" s="15">
        <v>307</v>
      </c>
      <c r="AF10" s="17">
        <v>558</v>
      </c>
      <c r="AG10" s="15">
        <v>335</v>
      </c>
      <c r="AH10" s="17">
        <v>915</v>
      </c>
      <c r="AI10" s="15">
        <v>412</v>
      </c>
      <c r="AJ10" s="17">
        <v>677</v>
      </c>
      <c r="AK10" s="15">
        <v>783</v>
      </c>
    </row>
    <row r="11" spans="1:37" ht="19.5" x14ac:dyDescent="0.3">
      <c r="A11" s="4" t="s">
        <v>3</v>
      </c>
      <c r="B11" s="11">
        <v>13</v>
      </c>
      <c r="C11" s="12">
        <v>48</v>
      </c>
      <c r="D11" s="13">
        <v>0</v>
      </c>
      <c r="E11" s="13">
        <v>0</v>
      </c>
      <c r="F11" s="11">
        <v>0</v>
      </c>
      <c r="G11" s="12">
        <v>0</v>
      </c>
      <c r="H11" s="7">
        <v>0</v>
      </c>
      <c r="I11" s="12">
        <v>0</v>
      </c>
      <c r="J11" s="7">
        <v>0</v>
      </c>
      <c r="K11" s="12">
        <v>0</v>
      </c>
      <c r="L11" s="7">
        <v>0</v>
      </c>
      <c r="M11" s="12">
        <v>0</v>
      </c>
      <c r="N11" s="7">
        <v>0</v>
      </c>
      <c r="O11" s="12">
        <v>0</v>
      </c>
      <c r="P11" s="7">
        <v>0</v>
      </c>
      <c r="Q11" s="12">
        <v>0</v>
      </c>
      <c r="R11" s="7">
        <v>0</v>
      </c>
      <c r="S11" s="12">
        <v>0</v>
      </c>
      <c r="T11" s="7">
        <v>0</v>
      </c>
      <c r="U11" s="12">
        <v>0</v>
      </c>
      <c r="V11" s="7">
        <v>0</v>
      </c>
      <c r="W11" s="12">
        <v>0</v>
      </c>
      <c r="X11" s="11">
        <v>0</v>
      </c>
      <c r="Y11" s="12">
        <v>0</v>
      </c>
      <c r="Z11" s="7">
        <v>0</v>
      </c>
      <c r="AA11" s="12">
        <v>0</v>
      </c>
      <c r="AB11" s="7">
        <v>0</v>
      </c>
      <c r="AC11" s="12">
        <v>0</v>
      </c>
      <c r="AD11" s="7">
        <v>0</v>
      </c>
      <c r="AE11" s="12">
        <v>0</v>
      </c>
      <c r="AF11" s="7">
        <v>0</v>
      </c>
      <c r="AG11" s="12">
        <v>0</v>
      </c>
      <c r="AH11" s="7">
        <v>0</v>
      </c>
      <c r="AI11" s="12">
        <v>0</v>
      </c>
      <c r="AJ11" s="7">
        <v>0</v>
      </c>
      <c r="AK11" s="12">
        <v>0</v>
      </c>
    </row>
    <row r="12" spans="1:37" ht="19.5" x14ac:dyDescent="0.3">
      <c r="A12" s="5" t="s">
        <v>4</v>
      </c>
      <c r="B12" s="14">
        <v>211</v>
      </c>
      <c r="C12" s="15">
        <v>252</v>
      </c>
      <c r="D12" s="16">
        <v>176</v>
      </c>
      <c r="E12" s="16">
        <v>96</v>
      </c>
      <c r="F12" s="14">
        <v>150</v>
      </c>
      <c r="G12" s="15">
        <v>186</v>
      </c>
      <c r="H12" s="17">
        <v>170</v>
      </c>
      <c r="I12" s="15">
        <v>111</v>
      </c>
      <c r="J12" s="17">
        <v>294</v>
      </c>
      <c r="K12" s="15">
        <v>126</v>
      </c>
      <c r="L12" s="17">
        <v>172</v>
      </c>
      <c r="M12" s="15">
        <v>111</v>
      </c>
      <c r="N12" s="17">
        <v>168</v>
      </c>
      <c r="O12" s="15">
        <v>199</v>
      </c>
      <c r="P12" s="17">
        <v>131</v>
      </c>
      <c r="Q12" s="15">
        <v>229</v>
      </c>
      <c r="R12" s="17">
        <v>246</v>
      </c>
      <c r="S12" s="15">
        <v>147</v>
      </c>
      <c r="T12" s="17">
        <v>107</v>
      </c>
      <c r="U12" s="15">
        <v>107</v>
      </c>
      <c r="V12" s="17">
        <v>207</v>
      </c>
      <c r="W12" s="15">
        <v>147</v>
      </c>
      <c r="X12" s="14">
        <v>153</v>
      </c>
      <c r="Y12" s="15">
        <v>292</v>
      </c>
      <c r="Z12" s="17">
        <v>189</v>
      </c>
      <c r="AA12" s="15">
        <v>137</v>
      </c>
      <c r="AB12" s="17">
        <v>343</v>
      </c>
      <c r="AC12" s="15">
        <v>108</v>
      </c>
      <c r="AD12" s="17">
        <v>431</v>
      </c>
      <c r="AE12" s="15">
        <v>256</v>
      </c>
      <c r="AF12" s="17">
        <v>715</v>
      </c>
      <c r="AG12" s="15">
        <v>613</v>
      </c>
      <c r="AH12" s="17">
        <v>369</v>
      </c>
      <c r="AI12" s="15">
        <v>190</v>
      </c>
      <c r="AJ12" s="17">
        <v>360</v>
      </c>
      <c r="AK12" s="15">
        <v>562</v>
      </c>
    </row>
    <row r="13" spans="1:37" ht="19.5" x14ac:dyDescent="0.3">
      <c r="A13" s="5" t="s">
        <v>5</v>
      </c>
      <c r="B13" s="11">
        <v>58</v>
      </c>
      <c r="C13" s="12">
        <v>69</v>
      </c>
      <c r="D13" s="13">
        <v>55</v>
      </c>
      <c r="E13" s="13">
        <v>22</v>
      </c>
      <c r="F13" s="11">
        <v>37</v>
      </c>
      <c r="G13" s="12">
        <v>38</v>
      </c>
      <c r="H13" s="7">
        <v>45</v>
      </c>
      <c r="I13" s="12">
        <v>34</v>
      </c>
      <c r="J13" s="7">
        <v>32</v>
      </c>
      <c r="K13" s="12">
        <v>36</v>
      </c>
      <c r="L13" s="7">
        <v>50</v>
      </c>
      <c r="M13" s="12">
        <v>36</v>
      </c>
      <c r="N13" s="7">
        <v>69</v>
      </c>
      <c r="O13" s="12">
        <v>66</v>
      </c>
      <c r="P13" s="7">
        <v>56</v>
      </c>
      <c r="Q13" s="12">
        <v>61</v>
      </c>
      <c r="R13" s="7">
        <v>144</v>
      </c>
      <c r="S13" s="12">
        <v>35</v>
      </c>
      <c r="T13" s="7">
        <v>152</v>
      </c>
      <c r="U13" s="12">
        <v>78</v>
      </c>
      <c r="V13" s="7">
        <v>76</v>
      </c>
      <c r="W13" s="12">
        <v>82</v>
      </c>
      <c r="X13" s="11">
        <v>108</v>
      </c>
      <c r="Y13" s="12">
        <v>78</v>
      </c>
      <c r="Z13" s="7">
        <v>95</v>
      </c>
      <c r="AA13" s="12">
        <v>73</v>
      </c>
      <c r="AB13" s="7">
        <v>79</v>
      </c>
      <c r="AC13" s="12">
        <v>72</v>
      </c>
      <c r="AD13" s="7">
        <v>51</v>
      </c>
      <c r="AE13" s="12">
        <v>57</v>
      </c>
      <c r="AF13" s="7">
        <v>80</v>
      </c>
      <c r="AG13" s="12">
        <v>85</v>
      </c>
      <c r="AH13" s="7">
        <v>102</v>
      </c>
      <c r="AI13" s="12">
        <v>27</v>
      </c>
      <c r="AJ13" s="7">
        <v>88</v>
      </c>
      <c r="AK13" s="12">
        <v>145</v>
      </c>
    </row>
    <row r="14" spans="1:37" ht="19.5" x14ac:dyDescent="0.3">
      <c r="A14" s="5" t="s">
        <v>9</v>
      </c>
      <c r="B14" s="14">
        <v>0</v>
      </c>
      <c r="C14" s="15">
        <v>0</v>
      </c>
      <c r="D14" s="16">
        <v>0</v>
      </c>
      <c r="E14" s="16">
        <v>0</v>
      </c>
      <c r="F14" s="14">
        <v>30</v>
      </c>
      <c r="G14" s="15">
        <v>29</v>
      </c>
      <c r="H14" s="17">
        <v>0</v>
      </c>
      <c r="I14" s="15">
        <v>0</v>
      </c>
      <c r="J14" s="17">
        <v>16</v>
      </c>
      <c r="K14" s="15">
        <v>31</v>
      </c>
      <c r="L14" s="17">
        <v>0</v>
      </c>
      <c r="M14" s="15">
        <v>0</v>
      </c>
      <c r="N14" s="17">
        <v>0</v>
      </c>
      <c r="O14" s="15">
        <v>0</v>
      </c>
      <c r="P14" s="17">
        <v>0</v>
      </c>
      <c r="Q14" s="15">
        <v>0</v>
      </c>
      <c r="R14" s="17">
        <v>78</v>
      </c>
      <c r="S14" s="15">
        <v>21</v>
      </c>
      <c r="T14" s="17">
        <v>76</v>
      </c>
      <c r="U14" s="15">
        <v>65</v>
      </c>
      <c r="V14" s="17">
        <v>68</v>
      </c>
      <c r="W14" s="15">
        <v>41</v>
      </c>
      <c r="X14" s="14">
        <v>58</v>
      </c>
      <c r="Y14" s="15">
        <v>55</v>
      </c>
      <c r="Z14" s="17">
        <v>66</v>
      </c>
      <c r="AA14" s="15">
        <v>54</v>
      </c>
      <c r="AB14" s="17">
        <v>234</v>
      </c>
      <c r="AC14" s="15">
        <v>190</v>
      </c>
      <c r="AD14" s="17">
        <v>56</v>
      </c>
      <c r="AE14" s="15">
        <v>81</v>
      </c>
      <c r="AF14" s="17">
        <v>98</v>
      </c>
      <c r="AG14" s="15">
        <v>113</v>
      </c>
      <c r="AH14" s="17">
        <v>105</v>
      </c>
      <c r="AI14" s="15">
        <v>99</v>
      </c>
      <c r="AJ14" s="17">
        <v>78</v>
      </c>
      <c r="AK14" s="15">
        <v>92</v>
      </c>
    </row>
    <row r="15" spans="1:37" ht="19.5" x14ac:dyDescent="0.3">
      <c r="A15" s="5" t="s">
        <v>11</v>
      </c>
      <c r="B15" s="18">
        <v>0</v>
      </c>
      <c r="C15" s="19">
        <v>35</v>
      </c>
      <c r="D15" s="20">
        <v>0</v>
      </c>
      <c r="E15" s="20">
        <v>0</v>
      </c>
      <c r="F15" s="18">
        <v>6</v>
      </c>
      <c r="G15" s="19">
        <v>32</v>
      </c>
      <c r="H15" s="21">
        <v>0</v>
      </c>
      <c r="I15" s="19">
        <v>0</v>
      </c>
      <c r="J15" s="21">
        <v>42</v>
      </c>
      <c r="K15" s="19">
        <v>44</v>
      </c>
      <c r="L15" s="21">
        <v>45</v>
      </c>
      <c r="M15" s="19">
        <v>0</v>
      </c>
      <c r="N15" s="21">
        <v>0</v>
      </c>
      <c r="O15" s="19">
        <v>0</v>
      </c>
      <c r="P15" s="21">
        <v>21</v>
      </c>
      <c r="Q15" s="19">
        <v>19</v>
      </c>
      <c r="R15" s="21">
        <v>21</v>
      </c>
      <c r="S15" s="19">
        <v>15</v>
      </c>
      <c r="T15" s="21">
        <v>0</v>
      </c>
      <c r="U15" s="19">
        <v>0</v>
      </c>
      <c r="V15" s="21">
        <v>12</v>
      </c>
      <c r="W15" s="19">
        <v>37</v>
      </c>
      <c r="X15" s="18">
        <v>0</v>
      </c>
      <c r="Y15" s="19">
        <v>0</v>
      </c>
      <c r="Z15" s="21">
        <v>0</v>
      </c>
      <c r="AA15" s="19">
        <v>0</v>
      </c>
      <c r="AB15" s="21">
        <v>0</v>
      </c>
      <c r="AC15" s="19">
        <v>0</v>
      </c>
      <c r="AD15" s="21">
        <v>11</v>
      </c>
      <c r="AE15" s="19">
        <v>0</v>
      </c>
      <c r="AF15" s="21">
        <v>0</v>
      </c>
      <c r="AG15" s="19">
        <v>0</v>
      </c>
      <c r="AH15" s="21">
        <v>6</v>
      </c>
      <c r="AI15" s="19">
        <v>50</v>
      </c>
      <c r="AJ15" s="21">
        <v>10</v>
      </c>
      <c r="AK15" s="19">
        <v>3</v>
      </c>
    </row>
    <row r="16" spans="1:37" ht="19.5" x14ac:dyDescent="0.3">
      <c r="A16" s="5" t="s">
        <v>12</v>
      </c>
      <c r="B16" s="14">
        <v>0</v>
      </c>
      <c r="C16" s="15">
        <v>0</v>
      </c>
      <c r="D16" s="16">
        <v>0</v>
      </c>
      <c r="E16" s="16">
        <v>0</v>
      </c>
      <c r="F16" s="14">
        <v>7</v>
      </c>
      <c r="G16" s="15">
        <v>32</v>
      </c>
      <c r="H16" s="17">
        <v>0</v>
      </c>
      <c r="I16" s="15">
        <v>0</v>
      </c>
      <c r="J16" s="17">
        <v>0</v>
      </c>
      <c r="K16" s="15">
        <v>0</v>
      </c>
      <c r="L16" s="17">
        <v>0</v>
      </c>
      <c r="M16" s="15">
        <v>0</v>
      </c>
      <c r="N16" s="17">
        <v>0</v>
      </c>
      <c r="O16" s="15">
        <v>0</v>
      </c>
      <c r="P16" s="17">
        <v>0</v>
      </c>
      <c r="Q16" s="15">
        <v>0</v>
      </c>
      <c r="R16" s="17">
        <v>50</v>
      </c>
      <c r="S16" s="15">
        <v>49</v>
      </c>
      <c r="T16" s="17">
        <v>72</v>
      </c>
      <c r="U16" s="15">
        <v>100</v>
      </c>
      <c r="V16" s="17">
        <v>82</v>
      </c>
      <c r="W16" s="15">
        <v>103</v>
      </c>
      <c r="X16" s="14">
        <v>91</v>
      </c>
      <c r="Y16" s="15">
        <v>102</v>
      </c>
      <c r="Z16" s="17">
        <v>130</v>
      </c>
      <c r="AA16" s="15">
        <v>128</v>
      </c>
      <c r="AB16" s="17">
        <v>49</v>
      </c>
      <c r="AC16" s="15">
        <v>51</v>
      </c>
      <c r="AD16" s="17">
        <v>80</v>
      </c>
      <c r="AE16" s="15">
        <v>96</v>
      </c>
      <c r="AF16" s="17">
        <v>59</v>
      </c>
      <c r="AG16" s="15">
        <v>249</v>
      </c>
      <c r="AH16" s="17">
        <v>14</v>
      </c>
      <c r="AI16" s="15">
        <v>50</v>
      </c>
      <c r="AJ16" s="17">
        <v>68</v>
      </c>
      <c r="AK16" s="15">
        <v>77</v>
      </c>
    </row>
    <row r="17" spans="1:38" ht="19.5" x14ac:dyDescent="0.3">
      <c r="A17" s="5" t="s">
        <v>17</v>
      </c>
      <c r="B17" s="22">
        <v>0</v>
      </c>
      <c r="C17" s="23">
        <v>0</v>
      </c>
      <c r="D17" s="24">
        <v>0</v>
      </c>
      <c r="E17" s="24">
        <v>0</v>
      </c>
      <c r="F17" s="22">
        <v>0</v>
      </c>
      <c r="G17" s="23">
        <v>0</v>
      </c>
      <c r="H17" s="7">
        <v>0</v>
      </c>
      <c r="I17" s="12">
        <v>0</v>
      </c>
      <c r="J17" s="7">
        <v>0</v>
      </c>
      <c r="K17" s="12">
        <v>0</v>
      </c>
      <c r="L17" s="7">
        <v>0</v>
      </c>
      <c r="M17" s="12">
        <v>0</v>
      </c>
      <c r="N17" s="7">
        <v>3</v>
      </c>
      <c r="O17" s="12">
        <v>0</v>
      </c>
      <c r="P17" s="7">
        <v>2</v>
      </c>
      <c r="Q17" s="12">
        <v>0</v>
      </c>
      <c r="R17" s="7">
        <v>0</v>
      </c>
      <c r="S17" s="12">
        <v>0</v>
      </c>
      <c r="T17" s="7">
        <v>0</v>
      </c>
      <c r="U17" s="12">
        <v>0</v>
      </c>
      <c r="V17" s="7">
        <v>0</v>
      </c>
      <c r="W17" s="12">
        <v>31</v>
      </c>
      <c r="X17" s="22">
        <v>0</v>
      </c>
      <c r="Y17" s="23">
        <v>0</v>
      </c>
      <c r="Z17" s="7">
        <v>0</v>
      </c>
      <c r="AA17" s="12">
        <v>0</v>
      </c>
      <c r="AB17" s="7">
        <v>0</v>
      </c>
      <c r="AC17" s="12">
        <v>0</v>
      </c>
      <c r="AD17" s="7">
        <v>0</v>
      </c>
      <c r="AE17" s="12">
        <v>0</v>
      </c>
      <c r="AF17" s="7">
        <v>2</v>
      </c>
      <c r="AG17" s="12">
        <v>3</v>
      </c>
      <c r="AH17" s="7">
        <v>0</v>
      </c>
      <c r="AI17" s="12">
        <v>0</v>
      </c>
      <c r="AJ17" s="7">
        <v>0</v>
      </c>
      <c r="AK17" s="12">
        <v>0</v>
      </c>
    </row>
    <row r="18" spans="1:38" ht="19.5" x14ac:dyDescent="0.3">
      <c r="A18" s="5" t="s">
        <v>82</v>
      </c>
      <c r="B18" s="14">
        <v>207</v>
      </c>
      <c r="C18" s="15">
        <v>149</v>
      </c>
      <c r="D18" s="16">
        <v>172</v>
      </c>
      <c r="E18" s="16">
        <v>169</v>
      </c>
      <c r="F18" s="14">
        <v>136</v>
      </c>
      <c r="G18" s="15">
        <v>136</v>
      </c>
      <c r="H18" s="17">
        <v>226</v>
      </c>
      <c r="I18" s="15">
        <v>122</v>
      </c>
      <c r="J18" s="17">
        <v>211</v>
      </c>
      <c r="K18" s="15">
        <v>134</v>
      </c>
      <c r="L18" s="17">
        <v>315</v>
      </c>
      <c r="M18" s="15">
        <v>157</v>
      </c>
      <c r="N18" s="17">
        <v>415</v>
      </c>
      <c r="O18" s="15">
        <v>186</v>
      </c>
      <c r="P18" s="17">
        <v>437</v>
      </c>
      <c r="Q18" s="15">
        <v>227</v>
      </c>
      <c r="R18" s="17">
        <v>404</v>
      </c>
      <c r="S18" s="15">
        <v>326</v>
      </c>
      <c r="T18" s="17">
        <v>738</v>
      </c>
      <c r="U18" s="15">
        <v>377</v>
      </c>
      <c r="V18" s="17">
        <v>708</v>
      </c>
      <c r="W18" s="15">
        <v>488</v>
      </c>
      <c r="X18" s="14">
        <v>727</v>
      </c>
      <c r="Y18" s="15">
        <v>579</v>
      </c>
      <c r="Z18" s="17">
        <v>662</v>
      </c>
      <c r="AA18" s="15">
        <v>640</v>
      </c>
      <c r="AB18" s="17">
        <v>858</v>
      </c>
      <c r="AC18" s="15">
        <v>774</v>
      </c>
      <c r="AD18" s="17">
        <v>756</v>
      </c>
      <c r="AE18" s="15">
        <v>690</v>
      </c>
      <c r="AF18" s="17">
        <v>286</v>
      </c>
      <c r="AG18" s="15">
        <v>765</v>
      </c>
      <c r="AH18" s="17">
        <v>364</v>
      </c>
      <c r="AI18" s="15">
        <v>685</v>
      </c>
      <c r="AJ18" s="17">
        <v>971</v>
      </c>
      <c r="AK18" s="15">
        <v>861</v>
      </c>
    </row>
    <row r="19" spans="1:38" ht="19.5" x14ac:dyDescent="0.3">
      <c r="A19" s="5" t="s">
        <v>71</v>
      </c>
      <c r="B19" s="22">
        <v>0</v>
      </c>
      <c r="C19" s="23">
        <v>0</v>
      </c>
      <c r="D19" s="24">
        <v>0</v>
      </c>
      <c r="E19" s="24">
        <v>0</v>
      </c>
      <c r="F19" s="22">
        <v>0</v>
      </c>
      <c r="G19" s="23">
        <v>0</v>
      </c>
      <c r="H19" s="25">
        <v>0</v>
      </c>
      <c r="I19" s="23">
        <v>0</v>
      </c>
      <c r="J19" s="25">
        <v>30</v>
      </c>
      <c r="K19" s="23">
        <v>10</v>
      </c>
      <c r="L19" s="25">
        <v>45</v>
      </c>
      <c r="M19" s="23">
        <v>24</v>
      </c>
      <c r="N19" s="7">
        <v>50</v>
      </c>
      <c r="O19" s="12">
        <v>43</v>
      </c>
      <c r="P19" s="7">
        <v>80</v>
      </c>
      <c r="Q19" s="12">
        <v>20</v>
      </c>
      <c r="R19" s="7">
        <v>107</v>
      </c>
      <c r="S19" s="12">
        <v>61</v>
      </c>
      <c r="T19" s="7">
        <v>371</v>
      </c>
      <c r="U19" s="12">
        <v>201</v>
      </c>
      <c r="V19" s="7">
        <v>278</v>
      </c>
      <c r="W19" s="12">
        <v>275</v>
      </c>
      <c r="X19" s="22">
        <v>412</v>
      </c>
      <c r="Y19" s="23">
        <v>210</v>
      </c>
      <c r="Z19" s="25">
        <v>272</v>
      </c>
      <c r="AA19" s="23">
        <v>164</v>
      </c>
      <c r="AB19" s="25">
        <v>390</v>
      </c>
      <c r="AC19" s="23">
        <v>345</v>
      </c>
      <c r="AD19" s="25">
        <v>370</v>
      </c>
      <c r="AE19" s="23">
        <v>291</v>
      </c>
      <c r="AF19" s="7">
        <v>259</v>
      </c>
      <c r="AG19" s="12">
        <v>272</v>
      </c>
      <c r="AH19" s="7">
        <v>633</v>
      </c>
      <c r="AI19" s="12">
        <v>225</v>
      </c>
      <c r="AJ19" s="7">
        <v>497</v>
      </c>
      <c r="AK19" s="12">
        <v>563</v>
      </c>
    </row>
    <row r="20" spans="1:38" ht="19.5" x14ac:dyDescent="0.3">
      <c r="A20" s="5" t="s">
        <v>10</v>
      </c>
      <c r="B20" s="14">
        <v>49</v>
      </c>
      <c r="C20" s="15">
        <v>51</v>
      </c>
      <c r="D20" s="16">
        <v>38</v>
      </c>
      <c r="E20" s="16">
        <v>9</v>
      </c>
      <c r="F20" s="14">
        <v>54</v>
      </c>
      <c r="G20" s="15">
        <v>57</v>
      </c>
      <c r="H20" s="17">
        <v>13</v>
      </c>
      <c r="I20" s="15">
        <v>11</v>
      </c>
      <c r="J20" s="17">
        <v>21</v>
      </c>
      <c r="K20" s="15">
        <v>23</v>
      </c>
      <c r="L20" s="17">
        <v>48</v>
      </c>
      <c r="M20" s="15">
        <v>92</v>
      </c>
      <c r="N20" s="17">
        <v>18</v>
      </c>
      <c r="O20" s="15">
        <v>48</v>
      </c>
      <c r="P20" s="17">
        <v>110</v>
      </c>
      <c r="Q20" s="15">
        <v>55</v>
      </c>
      <c r="R20" s="17">
        <v>47</v>
      </c>
      <c r="S20" s="15">
        <v>69</v>
      </c>
      <c r="T20" s="17">
        <v>66</v>
      </c>
      <c r="U20" s="15">
        <v>62</v>
      </c>
      <c r="V20" s="17">
        <v>168</v>
      </c>
      <c r="W20" s="15">
        <v>155</v>
      </c>
      <c r="X20" s="14">
        <v>238</v>
      </c>
      <c r="Y20" s="15">
        <v>121</v>
      </c>
      <c r="Z20" s="17">
        <v>149</v>
      </c>
      <c r="AA20" s="15">
        <v>195</v>
      </c>
      <c r="AB20" s="17">
        <v>186</v>
      </c>
      <c r="AC20" s="15">
        <v>200</v>
      </c>
      <c r="AD20" s="17">
        <v>218</v>
      </c>
      <c r="AE20" s="15">
        <v>137</v>
      </c>
      <c r="AF20" s="17">
        <v>353</v>
      </c>
      <c r="AG20" s="15">
        <v>241</v>
      </c>
      <c r="AH20" s="17">
        <v>481</v>
      </c>
      <c r="AI20" s="15">
        <v>221</v>
      </c>
      <c r="AJ20" s="17">
        <v>341</v>
      </c>
      <c r="AK20" s="15">
        <v>325</v>
      </c>
    </row>
    <row r="21" spans="1:38" ht="19.5" x14ac:dyDescent="0.3">
      <c r="A21" s="5" t="s">
        <v>21</v>
      </c>
      <c r="B21" s="18">
        <v>0</v>
      </c>
      <c r="C21" s="19">
        <v>0</v>
      </c>
      <c r="D21" s="20">
        <v>0</v>
      </c>
      <c r="E21" s="20">
        <v>0</v>
      </c>
      <c r="F21" s="18">
        <v>0</v>
      </c>
      <c r="G21" s="19">
        <v>0</v>
      </c>
      <c r="H21" s="21">
        <v>0</v>
      </c>
      <c r="I21" s="19">
        <v>0</v>
      </c>
      <c r="J21" s="21">
        <v>0</v>
      </c>
      <c r="K21" s="19">
        <v>0</v>
      </c>
      <c r="L21" s="21">
        <v>0</v>
      </c>
      <c r="M21" s="19">
        <v>0</v>
      </c>
      <c r="N21" s="21">
        <v>0</v>
      </c>
      <c r="O21" s="19">
        <v>0</v>
      </c>
      <c r="P21" s="21">
        <v>0</v>
      </c>
      <c r="Q21" s="19">
        <v>0</v>
      </c>
      <c r="R21" s="21">
        <v>95</v>
      </c>
      <c r="S21" s="19">
        <v>91</v>
      </c>
      <c r="T21" s="7">
        <v>4</v>
      </c>
      <c r="U21" s="12">
        <v>0</v>
      </c>
      <c r="V21" s="7">
        <v>0</v>
      </c>
      <c r="W21" s="12">
        <v>0</v>
      </c>
      <c r="X21" s="18">
        <v>0</v>
      </c>
      <c r="Y21" s="19">
        <v>1</v>
      </c>
      <c r="Z21" s="21">
        <v>0</v>
      </c>
      <c r="AA21" s="19">
        <v>0</v>
      </c>
      <c r="AB21" s="21">
        <v>0</v>
      </c>
      <c r="AC21" s="19">
        <v>0</v>
      </c>
      <c r="AD21" s="21">
        <v>0</v>
      </c>
      <c r="AE21" s="19">
        <v>1</v>
      </c>
      <c r="AF21" s="21">
        <v>0</v>
      </c>
      <c r="AG21" s="19">
        <v>0</v>
      </c>
      <c r="AH21" s="21">
        <v>0</v>
      </c>
      <c r="AI21" s="19">
        <v>0</v>
      </c>
      <c r="AJ21" s="7">
        <v>0</v>
      </c>
      <c r="AK21" s="12">
        <v>0</v>
      </c>
    </row>
    <row r="22" spans="1:38" ht="19.5" x14ac:dyDescent="0.3">
      <c r="A22" s="5" t="s">
        <v>77</v>
      </c>
      <c r="B22" s="14">
        <v>0</v>
      </c>
      <c r="C22" s="15">
        <v>0</v>
      </c>
      <c r="D22" s="16">
        <v>0</v>
      </c>
      <c r="E22" s="16">
        <v>0</v>
      </c>
      <c r="F22" s="14">
        <v>0</v>
      </c>
      <c r="G22" s="15">
        <v>0</v>
      </c>
      <c r="H22" s="17">
        <v>0</v>
      </c>
      <c r="I22" s="15">
        <v>0</v>
      </c>
      <c r="J22" s="17">
        <v>0</v>
      </c>
      <c r="K22" s="15">
        <v>0</v>
      </c>
      <c r="L22" s="17">
        <v>0</v>
      </c>
      <c r="M22" s="15">
        <v>0</v>
      </c>
      <c r="N22" s="17">
        <v>0</v>
      </c>
      <c r="O22" s="15">
        <v>0</v>
      </c>
      <c r="P22" s="17">
        <v>0</v>
      </c>
      <c r="Q22" s="15">
        <v>0</v>
      </c>
      <c r="R22" s="17">
        <v>0</v>
      </c>
      <c r="S22" s="15">
        <v>0</v>
      </c>
      <c r="T22" s="17">
        <v>12</v>
      </c>
      <c r="U22" s="15">
        <v>16</v>
      </c>
      <c r="V22" s="17">
        <v>22</v>
      </c>
      <c r="W22" s="15">
        <v>31</v>
      </c>
      <c r="X22" s="14">
        <v>34</v>
      </c>
      <c r="Y22" s="15">
        <v>20</v>
      </c>
      <c r="Z22" s="17">
        <v>15</v>
      </c>
      <c r="AA22" s="15">
        <v>16</v>
      </c>
      <c r="AB22" s="17">
        <v>0</v>
      </c>
      <c r="AC22" s="15">
        <v>38</v>
      </c>
      <c r="AD22" s="17">
        <v>22</v>
      </c>
      <c r="AE22" s="15">
        <v>26</v>
      </c>
      <c r="AF22" s="17">
        <v>25</v>
      </c>
      <c r="AG22" s="15">
        <v>43</v>
      </c>
      <c r="AH22" s="17">
        <v>0</v>
      </c>
      <c r="AI22" s="15">
        <v>0</v>
      </c>
      <c r="AJ22" s="17">
        <v>0</v>
      </c>
      <c r="AK22" s="15">
        <v>26</v>
      </c>
    </row>
    <row r="23" spans="1:38" ht="19.5" x14ac:dyDescent="0.3">
      <c r="A23" s="4" t="s">
        <v>78</v>
      </c>
      <c r="B23" s="22">
        <v>0</v>
      </c>
      <c r="C23" s="24">
        <v>0</v>
      </c>
      <c r="D23" s="22">
        <v>0</v>
      </c>
      <c r="E23" s="23">
        <v>0</v>
      </c>
      <c r="F23" s="24">
        <v>0</v>
      </c>
      <c r="G23" s="23">
        <v>0</v>
      </c>
      <c r="H23" s="25">
        <v>0</v>
      </c>
      <c r="I23" s="23">
        <v>0</v>
      </c>
      <c r="J23" s="25">
        <v>0</v>
      </c>
      <c r="K23" s="23">
        <v>0</v>
      </c>
      <c r="L23" s="25">
        <v>0</v>
      </c>
      <c r="M23" s="23">
        <v>0</v>
      </c>
      <c r="N23" s="25">
        <v>8</v>
      </c>
      <c r="O23" s="24">
        <v>0</v>
      </c>
      <c r="P23" s="22">
        <v>0</v>
      </c>
      <c r="Q23" s="24">
        <v>0</v>
      </c>
      <c r="R23" s="22">
        <v>0</v>
      </c>
      <c r="S23" s="24">
        <v>0</v>
      </c>
      <c r="T23" s="22">
        <v>0</v>
      </c>
      <c r="U23" s="23">
        <v>0</v>
      </c>
      <c r="V23" s="25">
        <v>0</v>
      </c>
      <c r="W23" s="23">
        <v>108</v>
      </c>
      <c r="X23" s="22">
        <v>0</v>
      </c>
      <c r="Y23" s="23">
        <v>133</v>
      </c>
      <c r="Z23" s="25">
        <v>0</v>
      </c>
      <c r="AA23" s="23">
        <v>110</v>
      </c>
      <c r="AB23" s="25">
        <v>0</v>
      </c>
      <c r="AC23" s="23">
        <v>105</v>
      </c>
      <c r="AD23" s="25">
        <v>0</v>
      </c>
      <c r="AE23" s="23">
        <v>96</v>
      </c>
      <c r="AF23" s="25">
        <v>0</v>
      </c>
      <c r="AG23" s="23">
        <v>125</v>
      </c>
      <c r="AH23" s="25">
        <v>0</v>
      </c>
      <c r="AI23" s="23">
        <v>0</v>
      </c>
      <c r="AJ23" s="7">
        <v>0</v>
      </c>
      <c r="AK23" s="12">
        <v>0</v>
      </c>
    </row>
    <row r="24" spans="1:38" ht="19.5" x14ac:dyDescent="0.3">
      <c r="A24" s="49" t="s">
        <v>76</v>
      </c>
      <c r="B24" s="14">
        <v>0</v>
      </c>
      <c r="C24" s="16">
        <v>0</v>
      </c>
      <c r="D24" s="14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16">
        <v>0</v>
      </c>
      <c r="M24" s="16">
        <v>0</v>
      </c>
      <c r="N24" s="14">
        <v>0</v>
      </c>
      <c r="O24" s="16">
        <v>0</v>
      </c>
      <c r="P24" s="14">
        <v>0</v>
      </c>
      <c r="Q24" s="16">
        <v>0</v>
      </c>
      <c r="R24" s="14">
        <v>0</v>
      </c>
      <c r="S24" s="16">
        <v>0</v>
      </c>
      <c r="T24" s="14">
        <v>12</v>
      </c>
      <c r="U24" s="15">
        <v>16</v>
      </c>
      <c r="V24" s="16">
        <v>0</v>
      </c>
      <c r="W24" s="15">
        <v>38</v>
      </c>
      <c r="X24" s="14">
        <v>0</v>
      </c>
      <c r="Y24" s="16">
        <v>32</v>
      </c>
      <c r="Z24" s="14">
        <v>0</v>
      </c>
      <c r="AA24" s="16">
        <v>18</v>
      </c>
      <c r="AB24" s="14">
        <v>0</v>
      </c>
      <c r="AC24" s="16">
        <v>58</v>
      </c>
      <c r="AD24" s="14">
        <v>0</v>
      </c>
      <c r="AE24" s="16">
        <v>39</v>
      </c>
      <c r="AF24" s="14">
        <v>0</v>
      </c>
      <c r="AG24" s="16">
        <v>27</v>
      </c>
      <c r="AH24" s="14">
        <v>0</v>
      </c>
      <c r="AI24" s="15">
        <v>0</v>
      </c>
      <c r="AJ24" s="16">
        <v>0</v>
      </c>
      <c r="AK24" s="15">
        <v>0</v>
      </c>
      <c r="AL24" s="46"/>
    </row>
    <row r="25" spans="1:38" ht="19.5" x14ac:dyDescent="0.3">
      <c r="A25" s="49" t="s">
        <v>73</v>
      </c>
      <c r="B25" s="22">
        <v>0</v>
      </c>
      <c r="C25" s="24">
        <v>0</v>
      </c>
      <c r="D25" s="22">
        <v>0</v>
      </c>
      <c r="E25" s="24">
        <v>0</v>
      </c>
      <c r="F25" s="22">
        <v>0</v>
      </c>
      <c r="G25" s="24">
        <v>0</v>
      </c>
      <c r="H25" s="22">
        <v>0</v>
      </c>
      <c r="I25" s="24">
        <v>0</v>
      </c>
      <c r="J25" s="22">
        <v>0</v>
      </c>
      <c r="K25" s="23">
        <v>0</v>
      </c>
      <c r="L25" s="24">
        <v>0</v>
      </c>
      <c r="M25" s="24">
        <v>0</v>
      </c>
      <c r="N25" s="22">
        <v>0</v>
      </c>
      <c r="O25" s="24">
        <v>0</v>
      </c>
      <c r="P25" s="22">
        <v>0</v>
      </c>
      <c r="Q25" s="24">
        <v>0</v>
      </c>
      <c r="R25" s="22">
        <v>0</v>
      </c>
      <c r="S25" s="24">
        <v>0</v>
      </c>
      <c r="T25" s="22">
        <v>0</v>
      </c>
      <c r="U25" s="23">
        <v>0</v>
      </c>
      <c r="V25" s="24">
        <v>218</v>
      </c>
      <c r="W25" s="23">
        <v>104</v>
      </c>
      <c r="X25" s="22">
        <v>551</v>
      </c>
      <c r="Y25" s="24">
        <v>141</v>
      </c>
      <c r="Z25" s="22">
        <v>250</v>
      </c>
      <c r="AA25" s="24">
        <v>275</v>
      </c>
      <c r="AB25" s="22">
        <v>431</v>
      </c>
      <c r="AC25" s="24">
        <v>368</v>
      </c>
      <c r="AD25" s="22">
        <v>482</v>
      </c>
      <c r="AE25" s="24">
        <v>378</v>
      </c>
      <c r="AF25" s="22">
        <v>713</v>
      </c>
      <c r="AG25" s="24">
        <v>393</v>
      </c>
      <c r="AH25" s="22">
        <v>797</v>
      </c>
      <c r="AI25" s="24">
        <v>344</v>
      </c>
      <c r="AJ25" s="18">
        <v>1122</v>
      </c>
      <c r="AK25" s="12">
        <v>943</v>
      </c>
      <c r="AL25" s="46"/>
    </row>
    <row r="26" spans="1:38" ht="19.5" x14ac:dyDescent="0.3">
      <c r="A26" s="49" t="s">
        <v>74</v>
      </c>
      <c r="B26" s="14">
        <v>0</v>
      </c>
      <c r="C26" s="16">
        <v>0</v>
      </c>
      <c r="D26" s="14">
        <v>0</v>
      </c>
      <c r="E26" s="15">
        <v>0</v>
      </c>
      <c r="F26" s="16">
        <v>0</v>
      </c>
      <c r="G26" s="16">
        <v>0</v>
      </c>
      <c r="H26" s="14">
        <v>0</v>
      </c>
      <c r="I26" s="16">
        <v>0</v>
      </c>
      <c r="J26" s="14">
        <v>0</v>
      </c>
      <c r="K26" s="16">
        <v>0</v>
      </c>
      <c r="L26" s="14">
        <v>0</v>
      </c>
      <c r="M26" s="16">
        <v>0</v>
      </c>
      <c r="N26" s="14">
        <v>0</v>
      </c>
      <c r="O26" s="16">
        <v>0</v>
      </c>
      <c r="P26" s="14">
        <v>0</v>
      </c>
      <c r="Q26" s="16">
        <v>0</v>
      </c>
      <c r="R26" s="14">
        <v>0</v>
      </c>
      <c r="S26" s="16">
        <v>0</v>
      </c>
      <c r="T26" s="14">
        <v>0</v>
      </c>
      <c r="U26" s="15">
        <v>0</v>
      </c>
      <c r="V26" s="17">
        <v>0</v>
      </c>
      <c r="W26" s="15">
        <v>40</v>
      </c>
      <c r="X26" s="16">
        <v>0</v>
      </c>
      <c r="Y26" s="16">
        <v>95</v>
      </c>
      <c r="Z26" s="14">
        <v>0</v>
      </c>
      <c r="AA26" s="16">
        <v>29</v>
      </c>
      <c r="AB26" s="14">
        <v>0</v>
      </c>
      <c r="AC26" s="16">
        <v>65</v>
      </c>
      <c r="AD26" s="14">
        <v>0</v>
      </c>
      <c r="AE26" s="16">
        <v>78</v>
      </c>
      <c r="AF26" s="14">
        <v>0</v>
      </c>
      <c r="AG26" s="16">
        <v>48</v>
      </c>
      <c r="AH26" s="14">
        <v>0</v>
      </c>
      <c r="AI26" s="15">
        <v>0</v>
      </c>
      <c r="AJ26" s="17">
        <v>0</v>
      </c>
      <c r="AK26" s="15">
        <v>0</v>
      </c>
      <c r="AL26" s="46"/>
    </row>
    <row r="27" spans="1:38" ht="19.5" x14ac:dyDescent="0.3">
      <c r="A27" s="5" t="s">
        <v>72</v>
      </c>
      <c r="B27" s="22">
        <v>0</v>
      </c>
      <c r="C27" s="24">
        <v>0</v>
      </c>
      <c r="D27" s="22">
        <v>0</v>
      </c>
      <c r="E27" s="23">
        <v>0</v>
      </c>
      <c r="F27" s="24">
        <v>0</v>
      </c>
      <c r="G27" s="23">
        <v>0</v>
      </c>
      <c r="H27" s="24">
        <v>0</v>
      </c>
      <c r="I27" s="23">
        <v>0</v>
      </c>
      <c r="J27" s="24">
        <v>0</v>
      </c>
      <c r="K27" s="24">
        <v>0</v>
      </c>
      <c r="L27" s="22">
        <v>0</v>
      </c>
      <c r="M27" s="23">
        <v>0</v>
      </c>
      <c r="N27" s="24">
        <v>0</v>
      </c>
      <c r="O27" s="24">
        <v>0</v>
      </c>
      <c r="P27" s="22">
        <v>0</v>
      </c>
      <c r="Q27" s="24">
        <v>0</v>
      </c>
      <c r="R27" s="22">
        <v>0</v>
      </c>
      <c r="S27" s="24">
        <v>0</v>
      </c>
      <c r="T27" s="22">
        <v>10</v>
      </c>
      <c r="U27" s="23">
        <v>0</v>
      </c>
      <c r="V27" s="24">
        <v>0</v>
      </c>
      <c r="W27" s="23">
        <v>0</v>
      </c>
      <c r="X27" s="22">
        <v>0</v>
      </c>
      <c r="Y27" s="23">
        <v>0</v>
      </c>
      <c r="Z27" s="24">
        <v>0</v>
      </c>
      <c r="AA27" s="23">
        <v>0</v>
      </c>
      <c r="AB27" s="24">
        <v>0</v>
      </c>
      <c r="AC27" s="24">
        <v>0</v>
      </c>
      <c r="AD27" s="22">
        <v>0</v>
      </c>
      <c r="AE27" s="24">
        <v>0</v>
      </c>
      <c r="AF27" s="22">
        <v>6</v>
      </c>
      <c r="AG27" s="24">
        <v>0</v>
      </c>
      <c r="AH27" s="22">
        <v>14</v>
      </c>
      <c r="AI27" s="23">
        <v>0</v>
      </c>
      <c r="AJ27" s="21">
        <v>0</v>
      </c>
      <c r="AK27" s="19">
        <v>15</v>
      </c>
      <c r="AL27" s="46"/>
    </row>
    <row r="28" spans="1:38" ht="19.5" x14ac:dyDescent="0.3">
      <c r="A28" s="49" t="s">
        <v>75</v>
      </c>
      <c r="B28" s="14">
        <v>0</v>
      </c>
      <c r="C28" s="16">
        <v>0</v>
      </c>
      <c r="D28" s="14">
        <v>0</v>
      </c>
      <c r="E28" s="15">
        <v>0</v>
      </c>
      <c r="F28" s="16">
        <v>0</v>
      </c>
      <c r="G28" s="15">
        <v>0</v>
      </c>
      <c r="H28" s="16">
        <v>0</v>
      </c>
      <c r="I28" s="16">
        <v>0</v>
      </c>
      <c r="J28" s="14">
        <v>0</v>
      </c>
      <c r="K28" s="15">
        <v>0</v>
      </c>
      <c r="L28" s="16">
        <v>0</v>
      </c>
      <c r="M28" s="15">
        <v>0</v>
      </c>
      <c r="N28" s="16">
        <v>0</v>
      </c>
      <c r="O28" s="15">
        <v>0</v>
      </c>
      <c r="P28" s="16">
        <v>0</v>
      </c>
      <c r="Q28" s="16">
        <v>0</v>
      </c>
      <c r="R28" s="14">
        <v>0</v>
      </c>
      <c r="S28" s="16">
        <v>0</v>
      </c>
      <c r="T28" s="14">
        <v>10</v>
      </c>
      <c r="U28" s="15">
        <v>0</v>
      </c>
      <c r="V28" s="16">
        <v>0</v>
      </c>
      <c r="W28" s="15">
        <v>14</v>
      </c>
      <c r="X28" s="16">
        <v>0</v>
      </c>
      <c r="Y28" s="16">
        <v>51</v>
      </c>
      <c r="Z28" s="14">
        <v>0</v>
      </c>
      <c r="AA28" s="16">
        <v>8</v>
      </c>
      <c r="AB28" s="14">
        <v>0</v>
      </c>
      <c r="AC28" s="16">
        <v>20</v>
      </c>
      <c r="AD28" s="14">
        <v>0</v>
      </c>
      <c r="AE28" s="15">
        <v>23</v>
      </c>
      <c r="AF28" s="16">
        <v>0</v>
      </c>
      <c r="AG28" s="16">
        <v>65</v>
      </c>
      <c r="AH28" s="14">
        <v>0</v>
      </c>
      <c r="AI28" s="16">
        <v>0</v>
      </c>
      <c r="AJ28" s="14">
        <v>0</v>
      </c>
      <c r="AK28" s="15">
        <v>0</v>
      </c>
      <c r="AL28" s="46"/>
    </row>
    <row r="29" spans="1:38" s="52" customFormat="1" ht="19.5" x14ac:dyDescent="0.3">
      <c r="A29" s="45" t="s">
        <v>79</v>
      </c>
      <c r="B29" s="22">
        <v>0</v>
      </c>
      <c r="C29" s="24">
        <v>0</v>
      </c>
      <c r="D29" s="22">
        <v>0</v>
      </c>
      <c r="E29" s="23">
        <v>0</v>
      </c>
      <c r="F29" s="24">
        <v>0</v>
      </c>
      <c r="G29" s="24">
        <v>0</v>
      </c>
      <c r="H29" s="22">
        <v>0</v>
      </c>
      <c r="I29" s="23">
        <v>0</v>
      </c>
      <c r="J29" s="24">
        <v>0</v>
      </c>
      <c r="K29" s="24">
        <v>0</v>
      </c>
      <c r="L29" s="22">
        <v>0</v>
      </c>
      <c r="M29" s="24">
        <v>0</v>
      </c>
      <c r="N29" s="22">
        <v>0</v>
      </c>
      <c r="O29" s="23">
        <v>0</v>
      </c>
      <c r="P29" s="24">
        <v>0</v>
      </c>
      <c r="Q29" s="24">
        <v>0</v>
      </c>
      <c r="R29" s="22">
        <v>0</v>
      </c>
      <c r="S29" s="24">
        <v>0</v>
      </c>
      <c r="T29" s="22">
        <v>0</v>
      </c>
      <c r="U29" s="24">
        <v>0</v>
      </c>
      <c r="V29" s="22">
        <v>0</v>
      </c>
      <c r="W29" s="24">
        <v>0</v>
      </c>
      <c r="X29" s="22">
        <v>0</v>
      </c>
      <c r="Y29" s="23">
        <v>0</v>
      </c>
      <c r="Z29" s="24">
        <v>0</v>
      </c>
      <c r="AA29" s="24">
        <v>6</v>
      </c>
      <c r="AB29" s="22">
        <v>0</v>
      </c>
      <c r="AC29" s="23">
        <v>11</v>
      </c>
      <c r="AD29" s="24">
        <v>0</v>
      </c>
      <c r="AE29" s="23">
        <v>12</v>
      </c>
      <c r="AF29" s="24">
        <v>0</v>
      </c>
      <c r="AG29" s="24">
        <v>23</v>
      </c>
      <c r="AH29" s="22">
        <v>0</v>
      </c>
      <c r="AI29" s="24">
        <v>0</v>
      </c>
      <c r="AJ29" s="11">
        <v>0</v>
      </c>
      <c r="AK29" s="12">
        <v>0</v>
      </c>
      <c r="AL29" s="55"/>
    </row>
    <row r="30" spans="1:38" ht="19.5" x14ac:dyDescent="0.3">
      <c r="A30" s="49" t="s">
        <v>80</v>
      </c>
      <c r="B30" s="14">
        <v>0</v>
      </c>
      <c r="C30" s="16">
        <v>0</v>
      </c>
      <c r="D30" s="14">
        <v>0</v>
      </c>
      <c r="E30" s="15">
        <v>0</v>
      </c>
      <c r="F30" s="16">
        <v>0</v>
      </c>
      <c r="G30" s="16">
        <v>0</v>
      </c>
      <c r="H30" s="14">
        <v>0</v>
      </c>
      <c r="I30" s="16">
        <v>0</v>
      </c>
      <c r="J30" s="14">
        <v>0</v>
      </c>
      <c r="K30" s="16">
        <v>0</v>
      </c>
      <c r="L30" s="14">
        <v>0</v>
      </c>
      <c r="M30" s="15">
        <v>0</v>
      </c>
      <c r="N30" s="16">
        <v>0</v>
      </c>
      <c r="O30" s="16">
        <v>0</v>
      </c>
      <c r="P30" s="14">
        <v>0</v>
      </c>
      <c r="Q30" s="15">
        <v>0</v>
      </c>
      <c r="R30" s="16">
        <v>0</v>
      </c>
      <c r="S30" s="16">
        <v>0</v>
      </c>
      <c r="T30" s="14">
        <v>0</v>
      </c>
      <c r="U30" s="16">
        <v>0</v>
      </c>
      <c r="V30" s="14">
        <v>0</v>
      </c>
      <c r="W30" s="15">
        <v>0</v>
      </c>
      <c r="X30" s="16">
        <v>0</v>
      </c>
      <c r="Y30" s="15">
        <v>0</v>
      </c>
      <c r="Z30" s="16">
        <v>0</v>
      </c>
      <c r="AA30" s="15">
        <v>0</v>
      </c>
      <c r="AB30" s="14">
        <v>0</v>
      </c>
      <c r="AC30" s="15">
        <v>21</v>
      </c>
      <c r="AD30" s="16">
        <v>0</v>
      </c>
      <c r="AE30" s="16">
        <v>0</v>
      </c>
      <c r="AF30" s="14">
        <v>0</v>
      </c>
      <c r="AG30" s="15">
        <v>46</v>
      </c>
      <c r="AH30" s="16">
        <v>32</v>
      </c>
      <c r="AI30" s="16">
        <v>24</v>
      </c>
      <c r="AJ30" s="14">
        <v>30</v>
      </c>
      <c r="AK30" s="15">
        <v>21</v>
      </c>
      <c r="AL30" s="51"/>
    </row>
    <row r="31" spans="1:38" s="52" customFormat="1" ht="20.25" thickBot="1" x14ac:dyDescent="0.35">
      <c r="A31" s="56" t="s">
        <v>81</v>
      </c>
      <c r="B31" s="22">
        <v>0</v>
      </c>
      <c r="C31" s="24">
        <v>0</v>
      </c>
      <c r="D31" s="22">
        <v>0</v>
      </c>
      <c r="E31" s="23">
        <v>0</v>
      </c>
      <c r="F31" s="24">
        <v>0</v>
      </c>
      <c r="G31" s="24">
        <v>0</v>
      </c>
      <c r="H31" s="22">
        <v>0</v>
      </c>
      <c r="I31" s="24">
        <v>0</v>
      </c>
      <c r="J31" s="22">
        <v>0</v>
      </c>
      <c r="K31" s="24">
        <v>0</v>
      </c>
      <c r="L31" s="22">
        <v>0</v>
      </c>
      <c r="M31" s="24">
        <v>0</v>
      </c>
      <c r="N31" s="22">
        <v>0</v>
      </c>
      <c r="O31" s="23">
        <v>0</v>
      </c>
      <c r="P31" s="24">
        <v>0</v>
      </c>
      <c r="Q31" s="23">
        <v>0</v>
      </c>
      <c r="R31" s="24">
        <v>0</v>
      </c>
      <c r="S31" s="24">
        <v>0</v>
      </c>
      <c r="T31" s="22">
        <v>0</v>
      </c>
      <c r="U31" s="23">
        <v>0</v>
      </c>
      <c r="V31" s="24">
        <v>0</v>
      </c>
      <c r="W31" s="24">
        <v>0</v>
      </c>
      <c r="X31" s="22">
        <v>0</v>
      </c>
      <c r="Y31" s="24">
        <v>0</v>
      </c>
      <c r="Z31" s="22">
        <v>36</v>
      </c>
      <c r="AA31" s="23">
        <v>74</v>
      </c>
      <c r="AB31" s="24">
        <v>85</v>
      </c>
      <c r="AC31" s="24">
        <v>40</v>
      </c>
      <c r="AD31" s="22">
        <v>55</v>
      </c>
      <c r="AE31" s="23">
        <v>71</v>
      </c>
      <c r="AF31" s="24">
        <v>77</v>
      </c>
      <c r="AG31" s="23">
        <v>87</v>
      </c>
      <c r="AH31" s="24">
        <v>412</v>
      </c>
      <c r="AI31" s="24">
        <v>66</v>
      </c>
      <c r="AJ31" s="11">
        <v>30</v>
      </c>
      <c r="AK31" s="12">
        <v>57</v>
      </c>
      <c r="AL31" s="55"/>
    </row>
    <row r="32" spans="1:38" ht="20.25" thickBot="1" x14ac:dyDescent="0.35">
      <c r="A32" s="57" t="s">
        <v>8</v>
      </c>
      <c r="B32" s="48">
        <f t="shared" ref="B32:M32" si="0">SUM(B8:B21)</f>
        <v>1398</v>
      </c>
      <c r="C32" s="48">
        <f t="shared" si="0"/>
        <v>1523</v>
      </c>
      <c r="D32" s="54">
        <f t="shared" si="0"/>
        <v>1164</v>
      </c>
      <c r="E32" s="48">
        <f t="shared" si="0"/>
        <v>1090</v>
      </c>
      <c r="F32" s="48">
        <f t="shared" si="0"/>
        <v>984</v>
      </c>
      <c r="G32" s="48">
        <f t="shared" si="0"/>
        <v>1177</v>
      </c>
      <c r="H32" s="48">
        <f t="shared" si="0"/>
        <v>1262</v>
      </c>
      <c r="I32" s="48">
        <f t="shared" si="0"/>
        <v>771</v>
      </c>
      <c r="J32" s="48">
        <f t="shared" si="0"/>
        <v>1675</v>
      </c>
      <c r="K32" s="48">
        <f t="shared" si="0"/>
        <v>1070</v>
      </c>
      <c r="L32" s="48">
        <f t="shared" si="0"/>
        <v>1996</v>
      </c>
      <c r="M32" s="48">
        <f t="shared" si="0"/>
        <v>1322</v>
      </c>
      <c r="N32" s="48">
        <f>SUM(N8:N31)</f>
        <v>2501</v>
      </c>
      <c r="O32" s="53">
        <f>SUM(O8:O20)</f>
        <v>1831</v>
      </c>
      <c r="P32" s="48">
        <f>SUM(P8:P31)</f>
        <v>2713</v>
      </c>
      <c r="Q32" s="48">
        <f>SUM(Q8:Q31)</f>
        <v>1894</v>
      </c>
      <c r="R32" s="48">
        <f>SUM(R8:R21)</f>
        <v>2539</v>
      </c>
      <c r="S32" s="48">
        <f>SUM(S8:S21)</f>
        <v>1986</v>
      </c>
      <c r="T32" s="48">
        <f t="shared" ref="T32:AA32" si="1">SUM(T8:T31)</f>
        <v>3653</v>
      </c>
      <c r="U32" s="48">
        <f t="shared" si="1"/>
        <v>2307</v>
      </c>
      <c r="V32" s="48">
        <f t="shared" si="1"/>
        <v>3585</v>
      </c>
      <c r="W32" s="48">
        <f t="shared" si="1"/>
        <v>3046</v>
      </c>
      <c r="X32" s="48">
        <f t="shared" si="1"/>
        <v>4413</v>
      </c>
      <c r="Y32" s="48">
        <f t="shared" si="1"/>
        <v>3525</v>
      </c>
      <c r="Z32" s="48">
        <f t="shared" si="1"/>
        <v>3595</v>
      </c>
      <c r="AA32" s="48">
        <f t="shared" si="1"/>
        <v>3680</v>
      </c>
      <c r="AB32" s="48">
        <f t="shared" ref="AB32:AG32" si="2">SUM(AB8:AB31)</f>
        <v>4988</v>
      </c>
      <c r="AC32" s="48">
        <f t="shared" si="2"/>
        <v>4548</v>
      </c>
      <c r="AD32" s="48">
        <f t="shared" si="2"/>
        <v>4570</v>
      </c>
      <c r="AE32" s="48">
        <f t="shared" si="2"/>
        <v>4188</v>
      </c>
      <c r="AF32" s="48">
        <f t="shared" si="2"/>
        <v>5678</v>
      </c>
      <c r="AG32" s="48">
        <f t="shared" si="2"/>
        <v>5560</v>
      </c>
      <c r="AH32" s="48">
        <f>SUM(AH8:AH31)</f>
        <v>7406</v>
      </c>
      <c r="AI32" s="48">
        <f>SUM(AI8:AI31)</f>
        <v>3983</v>
      </c>
      <c r="AJ32" s="48">
        <f>SUM(AJ8:AJ31)</f>
        <v>7553</v>
      </c>
      <c r="AK32" s="48">
        <f>SUM(AK8:AK31)</f>
        <v>7499</v>
      </c>
    </row>
    <row r="34" spans="1:6" ht="30" x14ac:dyDescent="0.25">
      <c r="A34" s="50" t="s">
        <v>84</v>
      </c>
      <c r="B34" s="47"/>
      <c r="C34" s="47"/>
      <c r="D34" s="47"/>
    </row>
    <row r="35" spans="1:6" ht="21" x14ac:dyDescent="0.35">
      <c r="B35" s="39"/>
      <c r="C35" s="39"/>
      <c r="D35" s="39"/>
      <c r="E35" s="38"/>
      <c r="F35" s="38"/>
    </row>
  </sheetData>
  <mergeCells count="40">
    <mergeCell ref="AB6:AC6"/>
    <mergeCell ref="AD6:AE6"/>
    <mergeCell ref="AF6:AG6"/>
    <mergeCell ref="AH6:AI6"/>
    <mergeCell ref="AJ6:AK6"/>
    <mergeCell ref="AJ5:AK5"/>
    <mergeCell ref="R4:AC4"/>
    <mergeCell ref="AB3:AK3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Z5:AA5"/>
    <mergeCell ref="AB5:AC5"/>
    <mergeCell ref="AD5:AE5"/>
    <mergeCell ref="AF5:AG5"/>
    <mergeCell ref="AH5:AI5"/>
    <mergeCell ref="B4:K4"/>
    <mergeCell ref="J3:S3"/>
    <mergeCell ref="T5:U5"/>
    <mergeCell ref="V5:W5"/>
    <mergeCell ref="X5:Y5"/>
    <mergeCell ref="R5:S5"/>
    <mergeCell ref="P5:Q5"/>
    <mergeCell ref="N5:O5"/>
    <mergeCell ref="L5:M5"/>
    <mergeCell ref="B5:C5"/>
    <mergeCell ref="D5:E5"/>
    <mergeCell ref="F5:G5"/>
    <mergeCell ref="H5:I5"/>
    <mergeCell ref="J5:K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A7A96-41A8-4771-8589-FDA6FAA303B1}">
  <dimension ref="B4:Q22"/>
  <sheetViews>
    <sheetView workbookViewId="0">
      <selection activeCell="Q14" sqref="Q14"/>
    </sheetView>
  </sheetViews>
  <sheetFormatPr defaultRowHeight="15" x14ac:dyDescent="0.25"/>
  <cols>
    <col min="3" max="3" width="10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24</v>
      </c>
    </row>
    <row r="6" spans="2:15" ht="15.75" thickBot="1" x14ac:dyDescent="0.3"/>
    <row r="7" spans="2:15" ht="27" thickBot="1" x14ac:dyDescent="0.45">
      <c r="C7" s="77">
        <v>2019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9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65110</v>
      </c>
      <c r="E9" s="32">
        <v>61946</v>
      </c>
      <c r="F9" s="32">
        <v>77964</v>
      </c>
      <c r="G9" s="32">
        <v>70568</v>
      </c>
      <c r="H9" s="32">
        <v>62754</v>
      </c>
      <c r="I9" s="32">
        <v>59595</v>
      </c>
      <c r="J9" s="32">
        <v>77115</v>
      </c>
      <c r="K9" s="32">
        <v>72252</v>
      </c>
      <c r="L9" s="32">
        <v>35673</v>
      </c>
      <c r="M9" s="32">
        <v>43058</v>
      </c>
      <c r="N9" s="32">
        <v>60240</v>
      </c>
      <c r="O9" s="32">
        <v>74842</v>
      </c>
    </row>
    <row r="10" spans="2:15" ht="15.75" thickBot="1" x14ac:dyDescent="0.3">
      <c r="C10" s="31" t="s">
        <v>38</v>
      </c>
      <c r="D10" s="32">
        <v>62542</v>
      </c>
      <c r="E10" s="33">
        <v>59465</v>
      </c>
      <c r="F10" s="32">
        <v>73057</v>
      </c>
      <c r="G10" s="33">
        <v>65391</v>
      </c>
      <c r="H10" s="32">
        <v>56090</v>
      </c>
      <c r="I10" s="33">
        <v>56690</v>
      </c>
      <c r="J10" s="32">
        <v>68499</v>
      </c>
      <c r="K10" s="33">
        <v>63715</v>
      </c>
      <c r="L10" s="32">
        <v>31159</v>
      </c>
      <c r="M10" s="33">
        <v>44566</v>
      </c>
      <c r="N10" s="32">
        <v>61701</v>
      </c>
      <c r="O10" s="34">
        <v>73694</v>
      </c>
    </row>
    <row r="11" spans="2:15" ht="15.75" thickBot="1" x14ac:dyDescent="0.3"/>
    <row r="12" spans="2:15" ht="27" thickBot="1" x14ac:dyDescent="0.45">
      <c r="C12" s="77">
        <v>2020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80495</v>
      </c>
      <c r="E14" s="32">
        <v>75196</v>
      </c>
      <c r="F14" s="32">
        <v>49265</v>
      </c>
      <c r="G14" s="32">
        <v>340</v>
      </c>
      <c r="H14" s="32">
        <v>468</v>
      </c>
      <c r="I14" s="32">
        <v>801</v>
      </c>
      <c r="J14" s="32">
        <v>6190</v>
      </c>
      <c r="K14" s="32">
        <v>9114</v>
      </c>
      <c r="L14" s="32">
        <v>5892</v>
      </c>
      <c r="M14" s="32">
        <v>9149</v>
      </c>
      <c r="N14" s="32">
        <v>13554</v>
      </c>
      <c r="O14" s="32">
        <v>22326</v>
      </c>
    </row>
    <row r="15" spans="2:15" ht="15.75" thickBot="1" x14ac:dyDescent="0.3">
      <c r="C15" s="31" t="s">
        <v>38</v>
      </c>
      <c r="D15" s="32">
        <v>67323</v>
      </c>
      <c r="E15" s="33">
        <v>73291</v>
      </c>
      <c r="F15" s="32">
        <v>32105</v>
      </c>
      <c r="G15" s="33">
        <v>77</v>
      </c>
      <c r="H15" s="32">
        <v>119</v>
      </c>
      <c r="I15" s="33">
        <v>362</v>
      </c>
      <c r="J15" s="32">
        <v>3636</v>
      </c>
      <c r="K15" s="32">
        <v>7482</v>
      </c>
      <c r="L15" s="32">
        <v>5232</v>
      </c>
      <c r="M15" s="32">
        <v>10196</v>
      </c>
      <c r="N15" s="32">
        <v>11862</v>
      </c>
      <c r="O15" s="34">
        <v>29205</v>
      </c>
    </row>
    <row r="16" spans="2:15" ht="15.75" thickBot="1" x14ac:dyDescent="0.3"/>
    <row r="17" spans="2:17" ht="27" thickBot="1" x14ac:dyDescent="0.45">
      <c r="C17" s="77" t="s">
        <v>39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9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N19" si="0">SUM(D14/D9)</f>
        <v>1.2362924281984333</v>
      </c>
      <c r="E19" s="44">
        <f t="shared" si="0"/>
        <v>1.2138959739127628</v>
      </c>
      <c r="F19" s="44">
        <f t="shared" si="0"/>
        <v>0.63189420758298698</v>
      </c>
      <c r="G19" s="44">
        <f t="shared" si="0"/>
        <v>4.8180478403809096E-3</v>
      </c>
      <c r="H19" s="44">
        <f t="shared" si="0"/>
        <v>7.4576919399560191E-3</v>
      </c>
      <c r="I19" s="44">
        <f t="shared" si="0"/>
        <v>1.3440724893027939E-2</v>
      </c>
      <c r="J19" s="44">
        <f t="shared" si="0"/>
        <v>8.0269727031057517E-2</v>
      </c>
      <c r="K19" s="44">
        <f t="shared" si="0"/>
        <v>0.12614183690416875</v>
      </c>
      <c r="L19" s="44">
        <f t="shared" si="0"/>
        <v>0.16516693297451854</v>
      </c>
      <c r="M19" s="44">
        <f t="shared" si="0"/>
        <v>0.21248083979748247</v>
      </c>
      <c r="N19" s="44">
        <f t="shared" si="0"/>
        <v>0.22500000000000001</v>
      </c>
      <c r="O19" s="37">
        <f t="shared" ref="O19" si="1">SUM(O14/O9)</f>
        <v>0.29830843643943239</v>
      </c>
      <c r="Q19" s="43">
        <f>SUM(D14:O14)/SUM(D9:O9)</f>
        <v>0.3584074458985938</v>
      </c>
    </row>
    <row r="20" spans="2:17" ht="15.75" thickBot="1" x14ac:dyDescent="0.3">
      <c r="C20" s="36" t="s">
        <v>38</v>
      </c>
      <c r="D20" s="37">
        <f t="shared" ref="D20:M20" si="2">SUM(D15/D10)</f>
        <v>1.0764446292091714</v>
      </c>
      <c r="E20" s="37">
        <f t="shared" si="2"/>
        <v>1.2325065164382409</v>
      </c>
      <c r="F20" s="37">
        <f t="shared" si="2"/>
        <v>0.43945138727295124</v>
      </c>
      <c r="G20" s="37">
        <f t="shared" si="2"/>
        <v>1.1775320762796102E-3</v>
      </c>
      <c r="H20" s="37">
        <f t="shared" si="2"/>
        <v>2.1215903013014799E-3</v>
      </c>
      <c r="I20" s="37">
        <f t="shared" si="2"/>
        <v>6.3856059269712471E-3</v>
      </c>
      <c r="J20" s="37">
        <f t="shared" si="2"/>
        <v>5.3081066876888711E-2</v>
      </c>
      <c r="K20" s="37">
        <f t="shared" si="2"/>
        <v>0.11742917680295063</v>
      </c>
      <c r="L20" s="37">
        <f t="shared" si="2"/>
        <v>0.16791296254693669</v>
      </c>
      <c r="M20" s="37">
        <f t="shared" si="2"/>
        <v>0.22878427500785353</v>
      </c>
      <c r="N20" s="37">
        <f t="shared" ref="N20:O20" si="3">SUM(N15/N10)</f>
        <v>0.19224972042592503</v>
      </c>
      <c r="O20" s="37">
        <f t="shared" si="3"/>
        <v>0.39630092002062584</v>
      </c>
      <c r="Q20" s="43">
        <f>SUM(D15:O15)/SUM(D10:O10)</f>
        <v>0.3361713945202765</v>
      </c>
    </row>
    <row r="22" spans="2:17" x14ac:dyDescent="0.25">
      <c r="B22" t="s">
        <v>83</v>
      </c>
    </row>
  </sheetData>
  <mergeCells count="3">
    <mergeCell ref="C7:O7"/>
    <mergeCell ref="C12:O12"/>
    <mergeCell ref="C17:O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57A20-072B-47B2-ACE6-232F5B7E4B56}">
  <dimension ref="A2:AL36"/>
  <sheetViews>
    <sheetView topLeftCell="A7" zoomScaleNormal="100" workbookViewId="0">
      <pane xSplit="1" topLeftCell="B1" activePane="topRight" state="frozen"/>
      <selection pane="topRight" activeCell="A36" sqref="A36"/>
    </sheetView>
  </sheetViews>
  <sheetFormatPr defaultColWidth="12.7109375" defaultRowHeight="15" x14ac:dyDescent="0.25"/>
  <cols>
    <col min="1" max="1" width="34" customWidth="1"/>
    <col min="2" max="20" width="12.85546875" customWidth="1"/>
    <col min="21" max="27" width="12.7109375" customWidth="1"/>
  </cols>
  <sheetData>
    <row r="2" spans="1:37" ht="15.75" thickBot="1" x14ac:dyDescent="0.3">
      <c r="J2" s="51"/>
      <c r="L2" s="51"/>
    </row>
    <row r="3" spans="1:37" ht="27" thickBot="1" x14ac:dyDescent="0.45">
      <c r="B3" s="40"/>
      <c r="C3" s="6"/>
      <c r="D3" s="41"/>
      <c r="E3" s="41"/>
      <c r="F3" s="62"/>
      <c r="G3" s="40"/>
      <c r="H3" s="61"/>
      <c r="I3" s="61"/>
      <c r="J3" s="80"/>
      <c r="K3" s="80"/>
      <c r="L3" s="80"/>
      <c r="M3" s="80"/>
      <c r="N3" s="80"/>
      <c r="O3" s="80"/>
      <c r="P3" s="80"/>
      <c r="Q3" s="80"/>
      <c r="R3" s="58"/>
      <c r="S3" s="58"/>
      <c r="T3" s="42"/>
      <c r="U3" s="40"/>
      <c r="V3" s="40"/>
      <c r="W3" s="40"/>
      <c r="X3" s="40"/>
      <c r="Y3" s="40"/>
      <c r="Z3" s="40"/>
      <c r="AA3" s="40"/>
      <c r="AB3" s="64" t="s">
        <v>29</v>
      </c>
      <c r="AC3" s="65"/>
      <c r="AD3" s="65"/>
      <c r="AE3" s="65"/>
      <c r="AF3" s="65"/>
      <c r="AG3" s="65"/>
      <c r="AH3" s="65"/>
      <c r="AI3" s="65"/>
      <c r="AJ3" s="65"/>
      <c r="AK3" s="74"/>
    </row>
    <row r="4" spans="1:37" ht="25.5" customHeight="1" thickBot="1" x14ac:dyDescent="0.45">
      <c r="A4" s="63"/>
      <c r="B4" s="64" t="s">
        <v>87</v>
      </c>
      <c r="C4" s="81"/>
      <c r="D4" s="81"/>
      <c r="E4" s="81"/>
      <c r="F4" s="81"/>
      <c r="G4" s="81"/>
      <c r="H4" s="81"/>
      <c r="I4" s="82"/>
      <c r="J4" s="83" t="s">
        <v>27</v>
      </c>
      <c r="K4" s="80"/>
      <c r="L4" s="80"/>
      <c r="M4" s="80"/>
      <c r="N4" s="80"/>
      <c r="O4" s="80"/>
      <c r="P4" s="80"/>
      <c r="Q4" s="84"/>
      <c r="R4" s="83" t="s">
        <v>28</v>
      </c>
      <c r="S4" s="66"/>
      <c r="T4" s="65"/>
      <c r="U4" s="65"/>
      <c r="V4" s="65"/>
      <c r="W4" s="65"/>
      <c r="X4" s="65"/>
      <c r="Y4" s="65"/>
      <c r="Z4" s="65"/>
      <c r="AA4" s="65"/>
      <c r="AB4" s="66"/>
      <c r="AC4" s="67"/>
      <c r="AD4" s="40"/>
      <c r="AE4" s="40"/>
      <c r="AF4" s="40"/>
      <c r="AG4" s="40"/>
      <c r="AH4" s="40"/>
      <c r="AI4" s="40"/>
      <c r="AJ4" s="40"/>
      <c r="AK4" s="40"/>
    </row>
    <row r="5" spans="1:37" ht="16.5" thickBot="1" x14ac:dyDescent="0.3">
      <c r="B5" s="70" t="s">
        <v>88</v>
      </c>
      <c r="C5" s="71"/>
      <c r="D5" s="70" t="s">
        <v>93</v>
      </c>
      <c r="E5" s="71"/>
      <c r="F5" s="70" t="s">
        <v>94</v>
      </c>
      <c r="G5" s="71"/>
      <c r="H5" s="70" t="s">
        <v>95</v>
      </c>
      <c r="I5" s="71"/>
      <c r="J5" s="70" t="s">
        <v>97</v>
      </c>
      <c r="K5" s="71"/>
      <c r="L5" s="70" t="s">
        <v>98</v>
      </c>
      <c r="M5" s="71"/>
      <c r="N5" s="70" t="s">
        <v>99</v>
      </c>
      <c r="O5" s="71"/>
      <c r="P5" s="70" t="s">
        <v>100</v>
      </c>
      <c r="Q5" s="71"/>
      <c r="R5" s="70" t="s">
        <v>101</v>
      </c>
      <c r="S5" s="71"/>
      <c r="T5" s="70"/>
      <c r="U5" s="71"/>
      <c r="V5" s="70"/>
      <c r="W5" s="71"/>
      <c r="X5" s="70"/>
      <c r="Y5" s="71"/>
      <c r="Z5" s="70"/>
      <c r="AA5" s="71"/>
      <c r="AB5" s="70"/>
      <c r="AC5" s="71"/>
      <c r="AD5" s="72"/>
      <c r="AE5" s="73"/>
      <c r="AF5" s="72"/>
      <c r="AG5" s="73"/>
      <c r="AH5" s="72"/>
      <c r="AI5" s="73"/>
      <c r="AJ5" s="72"/>
      <c r="AK5" s="73"/>
    </row>
    <row r="6" spans="1:37" ht="15.75" x14ac:dyDescent="0.25">
      <c r="B6" s="75" t="s">
        <v>89</v>
      </c>
      <c r="C6" s="76"/>
      <c r="D6" s="75" t="s">
        <v>90</v>
      </c>
      <c r="E6" s="76"/>
      <c r="F6" s="75" t="s">
        <v>91</v>
      </c>
      <c r="G6" s="76"/>
      <c r="H6" s="75" t="s">
        <v>92</v>
      </c>
      <c r="I6" s="76"/>
      <c r="J6" s="75" t="s">
        <v>102</v>
      </c>
      <c r="K6" s="76"/>
      <c r="L6" s="75" t="s">
        <v>103</v>
      </c>
      <c r="M6" s="76"/>
      <c r="N6" s="75" t="s">
        <v>104</v>
      </c>
      <c r="O6" s="76"/>
      <c r="P6" s="75" t="s">
        <v>105</v>
      </c>
      <c r="Q6" s="76"/>
      <c r="R6" s="75"/>
      <c r="S6" s="76"/>
      <c r="T6" s="75"/>
      <c r="U6" s="76"/>
      <c r="V6" s="75"/>
      <c r="W6" s="76"/>
      <c r="X6" s="75"/>
      <c r="Y6" s="76"/>
      <c r="Z6" s="75"/>
      <c r="AA6" s="76"/>
      <c r="AB6" s="75"/>
      <c r="AC6" s="76"/>
      <c r="AD6" s="75"/>
      <c r="AE6" s="76"/>
      <c r="AF6" s="75"/>
      <c r="AG6" s="76"/>
      <c r="AH6" s="75"/>
      <c r="AI6" s="76"/>
      <c r="AJ6" s="75"/>
      <c r="AK6" s="76"/>
    </row>
    <row r="7" spans="1:37" ht="16.5" thickBot="1" x14ac:dyDescent="0.3">
      <c r="B7" s="1" t="s">
        <v>70</v>
      </c>
      <c r="C7" s="2" t="s">
        <v>40</v>
      </c>
      <c r="D7" s="1" t="s">
        <v>70</v>
      </c>
      <c r="E7" s="2" t="s">
        <v>40</v>
      </c>
      <c r="F7" s="1" t="s">
        <v>70</v>
      </c>
      <c r="G7" s="2" t="s">
        <v>40</v>
      </c>
      <c r="H7" s="1" t="s">
        <v>70</v>
      </c>
      <c r="I7" s="2" t="s">
        <v>40</v>
      </c>
      <c r="J7" s="1" t="s">
        <v>70</v>
      </c>
      <c r="K7" s="2" t="s">
        <v>40</v>
      </c>
      <c r="L7" s="1" t="s">
        <v>70</v>
      </c>
      <c r="M7" s="2" t="s">
        <v>40</v>
      </c>
      <c r="N7" s="1" t="s">
        <v>70</v>
      </c>
      <c r="O7" s="2" t="s">
        <v>40</v>
      </c>
      <c r="P7" s="1" t="s">
        <v>70</v>
      </c>
      <c r="Q7" s="2" t="s">
        <v>40</v>
      </c>
      <c r="R7" s="1" t="s">
        <v>70</v>
      </c>
      <c r="S7" s="2" t="s">
        <v>40</v>
      </c>
      <c r="T7" s="1" t="s">
        <v>70</v>
      </c>
      <c r="U7" s="2" t="s">
        <v>40</v>
      </c>
      <c r="V7" s="1" t="s">
        <v>70</v>
      </c>
      <c r="W7" s="2" t="s">
        <v>40</v>
      </c>
      <c r="X7" s="1" t="s">
        <v>70</v>
      </c>
      <c r="Y7" s="2" t="s">
        <v>40</v>
      </c>
      <c r="Z7" s="1" t="s">
        <v>70</v>
      </c>
      <c r="AA7" s="2" t="s">
        <v>40</v>
      </c>
      <c r="AB7" s="1" t="s">
        <v>70</v>
      </c>
      <c r="AC7" s="2" t="s">
        <v>40</v>
      </c>
      <c r="AD7" s="1" t="s">
        <v>70</v>
      </c>
      <c r="AE7" s="2" t="s">
        <v>40</v>
      </c>
      <c r="AF7" s="1" t="s">
        <v>70</v>
      </c>
      <c r="AG7" s="2" t="s">
        <v>40</v>
      </c>
      <c r="AH7" s="1" t="s">
        <v>70</v>
      </c>
      <c r="AI7" s="2" t="s">
        <v>40</v>
      </c>
      <c r="AJ7" s="1" t="s">
        <v>6</v>
      </c>
      <c r="AK7" s="2" t="s">
        <v>7</v>
      </c>
    </row>
    <row r="8" spans="1:37" ht="19.5" x14ac:dyDescent="0.3">
      <c r="A8" s="3" t="s">
        <v>0</v>
      </c>
      <c r="B8" s="8">
        <v>1403</v>
      </c>
      <c r="C8" s="9">
        <v>1941</v>
      </c>
      <c r="D8" s="10">
        <v>1041</v>
      </c>
      <c r="E8" s="10">
        <v>1054</v>
      </c>
      <c r="F8" s="8">
        <v>1026</v>
      </c>
      <c r="G8" s="9">
        <v>957</v>
      </c>
      <c r="H8" s="10">
        <v>757</v>
      </c>
      <c r="I8" s="9">
        <v>1004</v>
      </c>
      <c r="J8" s="10">
        <v>826</v>
      </c>
      <c r="K8" s="9">
        <v>881</v>
      </c>
      <c r="L8" s="10">
        <v>991</v>
      </c>
      <c r="M8" s="9">
        <v>831</v>
      </c>
      <c r="N8" s="10">
        <v>851</v>
      </c>
      <c r="O8" s="9">
        <v>1076</v>
      </c>
      <c r="P8" s="10"/>
      <c r="Q8" s="9"/>
      <c r="R8" s="10"/>
      <c r="S8" s="9"/>
      <c r="T8" s="10"/>
      <c r="U8" s="9"/>
      <c r="V8" s="10"/>
      <c r="W8" s="9"/>
      <c r="X8" s="8"/>
      <c r="Y8" s="9"/>
      <c r="Z8" s="10"/>
      <c r="AA8" s="9"/>
      <c r="AB8" s="10"/>
      <c r="AC8" s="9"/>
      <c r="AD8" s="10"/>
      <c r="AE8" s="9"/>
      <c r="AF8" s="10"/>
      <c r="AG8" s="9"/>
      <c r="AH8" s="10"/>
      <c r="AI8" s="9"/>
      <c r="AJ8" s="10"/>
      <c r="AK8" s="9"/>
    </row>
    <row r="9" spans="1:37" ht="19.5" x14ac:dyDescent="0.3">
      <c r="A9" s="4" t="s">
        <v>1</v>
      </c>
      <c r="B9" s="11">
        <v>1275</v>
      </c>
      <c r="C9" s="12">
        <v>1250</v>
      </c>
      <c r="D9" s="13">
        <v>1458</v>
      </c>
      <c r="E9" s="13">
        <v>1143</v>
      </c>
      <c r="F9" s="11">
        <v>1251</v>
      </c>
      <c r="G9" s="12">
        <v>1078</v>
      </c>
      <c r="H9" s="7">
        <v>1210</v>
      </c>
      <c r="I9" s="12">
        <v>1076</v>
      </c>
      <c r="J9" s="7">
        <v>991</v>
      </c>
      <c r="K9" s="12">
        <v>1010</v>
      </c>
      <c r="L9" s="7">
        <v>583</v>
      </c>
      <c r="M9" s="12">
        <v>774</v>
      </c>
      <c r="N9" s="7">
        <v>547</v>
      </c>
      <c r="O9" s="12">
        <v>630</v>
      </c>
      <c r="P9" s="7"/>
      <c r="Q9" s="12"/>
      <c r="R9" s="7"/>
      <c r="S9" s="12"/>
      <c r="T9" s="7"/>
      <c r="U9" s="12"/>
      <c r="V9" s="7"/>
      <c r="W9" s="12"/>
      <c r="X9" s="11"/>
      <c r="Y9" s="12"/>
      <c r="Z9" s="7"/>
      <c r="AA9" s="12"/>
      <c r="AB9" s="7"/>
      <c r="AC9" s="12"/>
      <c r="AD9" s="7"/>
      <c r="AE9" s="12"/>
      <c r="AF9" s="7"/>
      <c r="AG9" s="12"/>
      <c r="AH9" s="7"/>
      <c r="AI9" s="12"/>
      <c r="AJ9" s="7"/>
      <c r="AK9" s="12"/>
    </row>
    <row r="10" spans="1:37" ht="19.5" x14ac:dyDescent="0.3">
      <c r="A10" s="4" t="s">
        <v>2</v>
      </c>
      <c r="B10" s="14">
        <v>398</v>
      </c>
      <c r="C10" s="15">
        <v>437</v>
      </c>
      <c r="D10" s="16">
        <v>249</v>
      </c>
      <c r="E10" s="16">
        <v>234</v>
      </c>
      <c r="F10" s="14">
        <v>159</v>
      </c>
      <c r="G10" s="15">
        <v>108</v>
      </c>
      <c r="H10" s="17">
        <v>229</v>
      </c>
      <c r="I10" s="15">
        <v>191</v>
      </c>
      <c r="J10" s="17">
        <v>220</v>
      </c>
      <c r="K10" s="15">
        <v>180</v>
      </c>
      <c r="L10" s="17">
        <v>610</v>
      </c>
      <c r="M10" s="15">
        <v>240</v>
      </c>
      <c r="N10" s="17">
        <v>389</v>
      </c>
      <c r="O10" s="15">
        <v>581</v>
      </c>
      <c r="P10" s="17"/>
      <c r="Q10" s="15"/>
      <c r="R10" s="17"/>
      <c r="S10" s="15"/>
      <c r="T10" s="17"/>
      <c r="U10" s="15"/>
      <c r="V10" s="17"/>
      <c r="W10" s="15"/>
      <c r="X10" s="14"/>
      <c r="Y10" s="15"/>
      <c r="Z10" s="17"/>
      <c r="AA10" s="15"/>
      <c r="AB10" s="17"/>
      <c r="AC10" s="15"/>
      <c r="AD10" s="17"/>
      <c r="AE10" s="15"/>
      <c r="AF10" s="17"/>
      <c r="AG10" s="15"/>
      <c r="AH10" s="17"/>
      <c r="AI10" s="15"/>
      <c r="AJ10" s="17"/>
      <c r="AK10" s="15"/>
    </row>
    <row r="11" spans="1:37" ht="19.5" x14ac:dyDescent="0.3">
      <c r="A11" s="4" t="s">
        <v>3</v>
      </c>
      <c r="B11" s="11">
        <v>0</v>
      </c>
      <c r="C11" s="12">
        <v>0</v>
      </c>
      <c r="D11" s="13">
        <v>0</v>
      </c>
      <c r="E11" s="13">
        <v>0</v>
      </c>
      <c r="F11" s="11">
        <v>0</v>
      </c>
      <c r="G11" s="12">
        <v>0</v>
      </c>
      <c r="H11" s="7">
        <v>0</v>
      </c>
      <c r="I11" s="12">
        <v>0</v>
      </c>
      <c r="J11" s="7">
        <v>0</v>
      </c>
      <c r="K11" s="12">
        <v>0</v>
      </c>
      <c r="L11" s="7">
        <v>0</v>
      </c>
      <c r="M11" s="12">
        <v>0</v>
      </c>
      <c r="N11" s="7">
        <v>0</v>
      </c>
      <c r="O11" s="12">
        <v>0</v>
      </c>
      <c r="P11" s="7"/>
      <c r="Q11" s="12"/>
      <c r="R11" s="7"/>
      <c r="S11" s="12"/>
      <c r="T11" s="7"/>
      <c r="U11" s="12"/>
      <c r="V11" s="7"/>
      <c r="W11" s="12"/>
      <c r="X11" s="11"/>
      <c r="Y11" s="12"/>
      <c r="Z11" s="7"/>
      <c r="AA11" s="12"/>
      <c r="AB11" s="7"/>
      <c r="AC11" s="12"/>
      <c r="AD11" s="7"/>
      <c r="AE11" s="12"/>
      <c r="AF11" s="7"/>
      <c r="AG11" s="12"/>
      <c r="AH11" s="7"/>
      <c r="AI11" s="12"/>
      <c r="AJ11" s="7"/>
      <c r="AK11" s="12"/>
    </row>
    <row r="12" spans="1:37" ht="19.5" x14ac:dyDescent="0.3">
      <c r="A12" s="5" t="s">
        <v>4</v>
      </c>
      <c r="B12" s="14">
        <v>419</v>
      </c>
      <c r="C12" s="15">
        <v>352</v>
      </c>
      <c r="D12" s="16">
        <v>293</v>
      </c>
      <c r="E12" s="16">
        <v>320</v>
      </c>
      <c r="F12" s="14">
        <v>307</v>
      </c>
      <c r="G12" s="15">
        <v>241</v>
      </c>
      <c r="H12" s="17">
        <v>214</v>
      </c>
      <c r="I12" s="15">
        <v>277</v>
      </c>
      <c r="J12" s="17">
        <v>124</v>
      </c>
      <c r="K12" s="15">
        <v>185</v>
      </c>
      <c r="L12" s="17">
        <v>137</v>
      </c>
      <c r="M12" s="15">
        <v>171</v>
      </c>
      <c r="N12" s="17">
        <v>341</v>
      </c>
      <c r="O12" s="15">
        <v>198</v>
      </c>
      <c r="P12" s="17"/>
      <c r="Q12" s="15"/>
      <c r="R12" s="17"/>
      <c r="S12" s="15"/>
      <c r="T12" s="17"/>
      <c r="U12" s="15"/>
      <c r="V12" s="17"/>
      <c r="W12" s="15"/>
      <c r="X12" s="14"/>
      <c r="Y12" s="15"/>
      <c r="Z12" s="17"/>
      <c r="AA12" s="15"/>
      <c r="AB12" s="17"/>
      <c r="AC12" s="15"/>
      <c r="AD12" s="17"/>
      <c r="AE12" s="15"/>
      <c r="AF12" s="17"/>
      <c r="AG12" s="15"/>
      <c r="AH12" s="17"/>
      <c r="AI12" s="15"/>
      <c r="AJ12" s="17"/>
      <c r="AK12" s="15"/>
    </row>
    <row r="13" spans="1:37" ht="19.5" x14ac:dyDescent="0.3">
      <c r="A13" s="5" t="s">
        <v>5</v>
      </c>
      <c r="B13" s="11">
        <v>54</v>
      </c>
      <c r="C13" s="12">
        <v>58</v>
      </c>
      <c r="D13" s="13">
        <v>56</v>
      </c>
      <c r="E13" s="13">
        <v>59</v>
      </c>
      <c r="F13" s="11">
        <v>64</v>
      </c>
      <c r="G13" s="12">
        <v>55</v>
      </c>
      <c r="H13" s="7">
        <v>63</v>
      </c>
      <c r="I13" s="12">
        <v>39</v>
      </c>
      <c r="J13" s="7">
        <v>22</v>
      </c>
      <c r="K13" s="12">
        <v>52</v>
      </c>
      <c r="L13" s="7">
        <v>32</v>
      </c>
      <c r="M13" s="12">
        <v>29</v>
      </c>
      <c r="N13" s="7">
        <v>63</v>
      </c>
      <c r="O13" s="12">
        <v>47</v>
      </c>
      <c r="P13" s="7"/>
      <c r="Q13" s="12"/>
      <c r="R13" s="7"/>
      <c r="S13" s="12"/>
      <c r="T13" s="7"/>
      <c r="U13" s="12"/>
      <c r="V13" s="7"/>
      <c r="W13" s="12"/>
      <c r="X13" s="11"/>
      <c r="Y13" s="12"/>
      <c r="Z13" s="7"/>
      <c r="AA13" s="12"/>
      <c r="AB13" s="7"/>
      <c r="AC13" s="12"/>
      <c r="AD13" s="7"/>
      <c r="AE13" s="12"/>
      <c r="AF13" s="7"/>
      <c r="AG13" s="12"/>
      <c r="AH13" s="7"/>
      <c r="AI13" s="12"/>
      <c r="AJ13" s="7"/>
      <c r="AK13" s="12"/>
    </row>
    <row r="14" spans="1:37" ht="19.5" x14ac:dyDescent="0.3">
      <c r="A14" s="5" t="s">
        <v>9</v>
      </c>
      <c r="B14" s="14">
        <v>104</v>
      </c>
      <c r="C14" s="15">
        <v>48</v>
      </c>
      <c r="D14" s="16">
        <v>90</v>
      </c>
      <c r="E14" s="16">
        <v>56</v>
      </c>
      <c r="F14" s="14">
        <v>77</v>
      </c>
      <c r="G14" s="15">
        <v>100</v>
      </c>
      <c r="H14" s="17">
        <v>41</v>
      </c>
      <c r="I14" s="15">
        <v>78</v>
      </c>
      <c r="J14" s="17">
        <v>88</v>
      </c>
      <c r="K14" s="15">
        <v>74</v>
      </c>
      <c r="L14" s="17">
        <v>96</v>
      </c>
      <c r="M14" s="15">
        <v>89</v>
      </c>
      <c r="N14" s="17">
        <v>63</v>
      </c>
      <c r="O14" s="15">
        <v>90</v>
      </c>
      <c r="P14" s="17"/>
      <c r="Q14" s="15"/>
      <c r="R14" s="17"/>
      <c r="S14" s="15"/>
      <c r="T14" s="17"/>
      <c r="U14" s="15"/>
      <c r="V14" s="17"/>
      <c r="W14" s="15"/>
      <c r="X14" s="14"/>
      <c r="Y14" s="15"/>
      <c r="Z14" s="17"/>
      <c r="AA14" s="15"/>
      <c r="AB14" s="17"/>
      <c r="AC14" s="15"/>
      <c r="AD14" s="17"/>
      <c r="AE14" s="15"/>
      <c r="AF14" s="17"/>
      <c r="AG14" s="15"/>
      <c r="AH14" s="17"/>
      <c r="AI14" s="15"/>
      <c r="AJ14" s="17"/>
      <c r="AK14" s="15"/>
    </row>
    <row r="15" spans="1:37" ht="19.5" x14ac:dyDescent="0.3">
      <c r="A15" s="5" t="s">
        <v>11</v>
      </c>
      <c r="B15" s="18">
        <v>14</v>
      </c>
      <c r="C15" s="19">
        <v>11</v>
      </c>
      <c r="D15" s="20">
        <v>36</v>
      </c>
      <c r="E15" s="20">
        <v>16</v>
      </c>
      <c r="F15" s="18">
        <v>26</v>
      </c>
      <c r="G15" s="19">
        <v>48</v>
      </c>
      <c r="H15" s="21">
        <v>35</v>
      </c>
      <c r="I15" s="19">
        <v>25</v>
      </c>
      <c r="J15" s="21">
        <v>50</v>
      </c>
      <c r="K15" s="19">
        <v>32</v>
      </c>
      <c r="L15" s="21">
        <v>0</v>
      </c>
      <c r="M15" s="19">
        <v>0</v>
      </c>
      <c r="N15" s="21">
        <v>0</v>
      </c>
      <c r="O15" s="19">
        <v>31</v>
      </c>
      <c r="P15" s="21"/>
      <c r="Q15" s="19"/>
      <c r="R15" s="21"/>
      <c r="S15" s="19"/>
      <c r="T15" s="21"/>
      <c r="U15" s="19"/>
      <c r="V15" s="21"/>
      <c r="W15" s="19"/>
      <c r="X15" s="18"/>
      <c r="Y15" s="19"/>
      <c r="Z15" s="21"/>
      <c r="AA15" s="19"/>
      <c r="AB15" s="21"/>
      <c r="AC15" s="19"/>
      <c r="AD15" s="21"/>
      <c r="AE15" s="19"/>
      <c r="AF15" s="21"/>
      <c r="AG15" s="19"/>
      <c r="AH15" s="21"/>
      <c r="AI15" s="19"/>
      <c r="AJ15" s="21"/>
      <c r="AK15" s="19"/>
    </row>
    <row r="16" spans="1:37" ht="19.5" x14ac:dyDescent="0.3">
      <c r="A16" s="5" t="s">
        <v>12</v>
      </c>
      <c r="B16" s="14">
        <v>100</v>
      </c>
      <c r="C16" s="15">
        <v>67</v>
      </c>
      <c r="D16" s="16">
        <v>100</v>
      </c>
      <c r="E16" s="16">
        <v>76</v>
      </c>
      <c r="F16" s="14">
        <v>100</v>
      </c>
      <c r="G16" s="15">
        <v>64</v>
      </c>
      <c r="H16" s="17">
        <v>50</v>
      </c>
      <c r="I16" s="15">
        <v>56</v>
      </c>
      <c r="J16" s="17">
        <v>50</v>
      </c>
      <c r="K16" s="15">
        <v>37</v>
      </c>
      <c r="L16" s="17">
        <v>100</v>
      </c>
      <c r="M16" s="15">
        <v>58</v>
      </c>
      <c r="N16" s="17">
        <v>100</v>
      </c>
      <c r="O16" s="15">
        <v>40</v>
      </c>
      <c r="P16" s="17"/>
      <c r="Q16" s="15"/>
      <c r="R16" s="17"/>
      <c r="S16" s="15"/>
      <c r="T16" s="17"/>
      <c r="U16" s="15"/>
      <c r="V16" s="17"/>
      <c r="W16" s="15"/>
      <c r="X16" s="14"/>
      <c r="Y16" s="15"/>
      <c r="Z16" s="17"/>
      <c r="AA16" s="15"/>
      <c r="AB16" s="17"/>
      <c r="AC16" s="15"/>
      <c r="AD16" s="17"/>
      <c r="AE16" s="15"/>
      <c r="AF16" s="17"/>
      <c r="AG16" s="15"/>
      <c r="AH16" s="17"/>
      <c r="AI16" s="15"/>
      <c r="AJ16" s="17"/>
      <c r="AK16" s="15"/>
    </row>
    <row r="17" spans="1:38" ht="19.5" x14ac:dyDescent="0.3">
      <c r="A17" s="5" t="s">
        <v>17</v>
      </c>
      <c r="B17" s="22">
        <v>0</v>
      </c>
      <c r="C17" s="23">
        <v>0</v>
      </c>
      <c r="D17" s="24">
        <v>222</v>
      </c>
      <c r="E17" s="24">
        <v>0</v>
      </c>
      <c r="F17" s="22">
        <v>0</v>
      </c>
      <c r="G17" s="23">
        <v>222</v>
      </c>
      <c r="H17" s="7">
        <v>0</v>
      </c>
      <c r="I17" s="12">
        <v>0</v>
      </c>
      <c r="J17" s="7">
        <v>0</v>
      </c>
      <c r="K17" s="12">
        <v>0</v>
      </c>
      <c r="L17" s="7">
        <v>0</v>
      </c>
      <c r="M17" s="12">
        <v>0</v>
      </c>
      <c r="N17" s="7">
        <v>0</v>
      </c>
      <c r="O17" s="12">
        <v>4</v>
      </c>
      <c r="P17" s="7"/>
      <c r="Q17" s="12"/>
      <c r="R17" s="7"/>
      <c r="S17" s="12"/>
      <c r="T17" s="7"/>
      <c r="U17" s="12"/>
      <c r="V17" s="7"/>
      <c r="W17" s="12"/>
      <c r="X17" s="22"/>
      <c r="Y17" s="23"/>
      <c r="Z17" s="7"/>
      <c r="AA17" s="12"/>
      <c r="AB17" s="7"/>
      <c r="AC17" s="12"/>
      <c r="AD17" s="7"/>
      <c r="AE17" s="12"/>
      <c r="AF17" s="7"/>
      <c r="AG17" s="12"/>
      <c r="AH17" s="7"/>
      <c r="AI17" s="12"/>
      <c r="AJ17" s="7"/>
      <c r="AK17" s="12"/>
    </row>
    <row r="18" spans="1:38" ht="19.5" x14ac:dyDescent="0.3">
      <c r="A18" s="5" t="s">
        <v>82</v>
      </c>
      <c r="B18" s="14">
        <v>932</v>
      </c>
      <c r="C18" s="15">
        <v>1165</v>
      </c>
      <c r="D18" s="16">
        <v>936</v>
      </c>
      <c r="E18" s="16">
        <v>1673</v>
      </c>
      <c r="F18" s="14">
        <v>900</v>
      </c>
      <c r="G18" s="15">
        <v>751</v>
      </c>
      <c r="H18" s="17">
        <v>789</v>
      </c>
      <c r="I18" s="15">
        <v>1022</v>
      </c>
      <c r="J18" s="17">
        <v>574</v>
      </c>
      <c r="K18" s="15">
        <v>430</v>
      </c>
      <c r="L18" s="17">
        <v>479</v>
      </c>
      <c r="M18" s="15">
        <v>325</v>
      </c>
      <c r="N18" s="17">
        <v>423</v>
      </c>
      <c r="O18" s="15">
        <v>319</v>
      </c>
      <c r="P18" s="17"/>
      <c r="Q18" s="15"/>
      <c r="R18" s="17"/>
      <c r="S18" s="15"/>
      <c r="T18" s="17"/>
      <c r="U18" s="15"/>
      <c r="V18" s="17"/>
      <c r="W18" s="15"/>
      <c r="X18" s="14"/>
      <c r="Y18" s="15"/>
      <c r="Z18" s="17"/>
      <c r="AA18" s="15"/>
      <c r="AB18" s="17"/>
      <c r="AC18" s="15"/>
      <c r="AD18" s="17"/>
      <c r="AE18" s="15"/>
      <c r="AF18" s="17"/>
      <c r="AG18" s="15"/>
      <c r="AH18" s="17"/>
      <c r="AI18" s="15"/>
      <c r="AJ18" s="17"/>
      <c r="AK18" s="15"/>
    </row>
    <row r="19" spans="1:38" ht="19.5" x14ac:dyDescent="0.3">
      <c r="A19" s="5" t="s">
        <v>71</v>
      </c>
      <c r="B19" s="22">
        <v>379</v>
      </c>
      <c r="C19" s="23">
        <v>645</v>
      </c>
      <c r="D19" s="24">
        <v>163</v>
      </c>
      <c r="E19" s="24">
        <v>285</v>
      </c>
      <c r="F19" s="22">
        <v>338</v>
      </c>
      <c r="G19" s="23">
        <v>265</v>
      </c>
      <c r="H19" s="25">
        <v>224</v>
      </c>
      <c r="I19" s="23">
        <v>383</v>
      </c>
      <c r="J19" s="25">
        <v>116</v>
      </c>
      <c r="K19" s="23">
        <v>148</v>
      </c>
      <c r="L19" s="25">
        <v>543</v>
      </c>
      <c r="M19" s="23">
        <v>207</v>
      </c>
      <c r="N19" s="7">
        <v>527</v>
      </c>
      <c r="O19" s="12">
        <v>554</v>
      </c>
      <c r="P19" s="7"/>
      <c r="Q19" s="12"/>
      <c r="R19" s="7"/>
      <c r="S19" s="12"/>
      <c r="T19" s="7"/>
      <c r="U19" s="12"/>
      <c r="V19" s="7"/>
      <c r="W19" s="12"/>
      <c r="X19" s="22"/>
      <c r="Y19" s="23"/>
      <c r="Z19" s="25"/>
      <c r="AA19" s="23"/>
      <c r="AB19" s="25"/>
      <c r="AC19" s="23"/>
      <c r="AD19" s="25"/>
      <c r="AE19" s="23"/>
      <c r="AF19" s="7"/>
      <c r="AG19" s="12"/>
      <c r="AH19" s="7"/>
      <c r="AI19" s="12"/>
      <c r="AJ19" s="7"/>
      <c r="AK19" s="12"/>
    </row>
    <row r="20" spans="1:38" ht="19.5" x14ac:dyDescent="0.3">
      <c r="A20" s="5" t="s">
        <v>10</v>
      </c>
      <c r="B20" s="14">
        <v>413</v>
      </c>
      <c r="C20" s="15">
        <v>737</v>
      </c>
      <c r="D20" s="16">
        <v>359</v>
      </c>
      <c r="E20" s="16">
        <v>361</v>
      </c>
      <c r="F20" s="14">
        <v>297</v>
      </c>
      <c r="G20" s="15">
        <v>296</v>
      </c>
      <c r="H20" s="17">
        <v>254</v>
      </c>
      <c r="I20" s="15">
        <v>358</v>
      </c>
      <c r="J20" s="17">
        <v>255</v>
      </c>
      <c r="K20" s="15">
        <v>156</v>
      </c>
      <c r="L20" s="17">
        <v>92</v>
      </c>
      <c r="M20" s="15">
        <v>81</v>
      </c>
      <c r="N20" s="17">
        <v>50</v>
      </c>
      <c r="O20" s="15">
        <v>44</v>
      </c>
      <c r="P20" s="17"/>
      <c r="Q20" s="15"/>
      <c r="R20" s="17"/>
      <c r="S20" s="15"/>
      <c r="T20" s="17"/>
      <c r="U20" s="15"/>
      <c r="V20" s="17"/>
      <c r="W20" s="15"/>
      <c r="X20" s="14"/>
      <c r="Y20" s="15"/>
      <c r="Z20" s="17"/>
      <c r="AA20" s="15"/>
      <c r="AB20" s="17"/>
      <c r="AC20" s="15"/>
      <c r="AD20" s="17"/>
      <c r="AE20" s="15"/>
      <c r="AF20" s="17"/>
      <c r="AG20" s="15"/>
      <c r="AH20" s="17"/>
      <c r="AI20" s="15"/>
      <c r="AJ20" s="17"/>
      <c r="AK20" s="15"/>
    </row>
    <row r="21" spans="1:38" ht="19.5" x14ac:dyDescent="0.3">
      <c r="A21" s="5" t="s">
        <v>21</v>
      </c>
      <c r="B21" s="18">
        <v>0</v>
      </c>
      <c r="C21" s="19">
        <v>0</v>
      </c>
      <c r="D21" s="20">
        <v>0</v>
      </c>
      <c r="E21" s="20">
        <v>1</v>
      </c>
      <c r="F21" s="18">
        <v>0</v>
      </c>
      <c r="G21" s="19">
        <v>1</v>
      </c>
      <c r="H21" s="21">
        <v>0</v>
      </c>
      <c r="I21" s="19">
        <v>13</v>
      </c>
      <c r="J21" s="21">
        <v>0</v>
      </c>
      <c r="K21" s="19">
        <v>2</v>
      </c>
      <c r="L21" s="21">
        <v>0</v>
      </c>
      <c r="M21" s="19">
        <v>0</v>
      </c>
      <c r="N21" s="21">
        <v>0</v>
      </c>
      <c r="O21" s="19">
        <v>0</v>
      </c>
      <c r="P21" s="21"/>
      <c r="Q21" s="19"/>
      <c r="R21" s="21"/>
      <c r="S21" s="19"/>
      <c r="T21" s="7"/>
      <c r="U21" s="12"/>
      <c r="V21" s="7"/>
      <c r="W21" s="12"/>
      <c r="X21" s="18"/>
      <c r="Y21" s="19"/>
      <c r="Z21" s="21"/>
      <c r="AA21" s="19"/>
      <c r="AB21" s="21"/>
      <c r="AC21" s="19"/>
      <c r="AD21" s="21"/>
      <c r="AE21" s="19"/>
      <c r="AF21" s="21"/>
      <c r="AG21" s="19"/>
      <c r="AH21" s="21"/>
      <c r="AI21" s="19"/>
      <c r="AJ21" s="7"/>
      <c r="AK21" s="12"/>
    </row>
    <row r="22" spans="1:38" ht="19.5" x14ac:dyDescent="0.3">
      <c r="A22" s="5" t="s">
        <v>77</v>
      </c>
      <c r="B22" s="14">
        <v>3</v>
      </c>
      <c r="C22" s="15">
        <v>15</v>
      </c>
      <c r="D22" s="16">
        <v>0</v>
      </c>
      <c r="E22" s="16">
        <v>19</v>
      </c>
      <c r="F22" s="14">
        <v>0</v>
      </c>
      <c r="G22" s="15">
        <v>41</v>
      </c>
      <c r="H22" s="17">
        <v>0</v>
      </c>
      <c r="I22" s="15">
        <v>0</v>
      </c>
      <c r="J22" s="17">
        <v>30</v>
      </c>
      <c r="K22" s="15">
        <v>18</v>
      </c>
      <c r="L22" s="17">
        <v>10</v>
      </c>
      <c r="M22" s="15">
        <v>23</v>
      </c>
      <c r="N22" s="17">
        <v>0</v>
      </c>
      <c r="O22" s="15">
        <v>16</v>
      </c>
      <c r="P22" s="17"/>
      <c r="Q22" s="15"/>
      <c r="R22" s="17"/>
      <c r="S22" s="15"/>
      <c r="T22" s="17"/>
      <c r="U22" s="15"/>
      <c r="V22" s="17"/>
      <c r="W22" s="15"/>
      <c r="X22" s="14"/>
      <c r="Y22" s="15"/>
      <c r="Z22" s="17"/>
      <c r="AA22" s="15"/>
      <c r="AB22" s="17"/>
      <c r="AC22" s="15"/>
      <c r="AD22" s="17"/>
      <c r="AE22" s="15"/>
      <c r="AF22" s="17"/>
      <c r="AG22" s="15"/>
      <c r="AH22" s="17"/>
      <c r="AI22" s="15"/>
      <c r="AJ22" s="17"/>
      <c r="AK22" s="15"/>
    </row>
    <row r="23" spans="1:38" ht="19.5" x14ac:dyDescent="0.3">
      <c r="A23" s="4" t="s">
        <v>78</v>
      </c>
      <c r="B23" s="22">
        <v>0</v>
      </c>
      <c r="C23" s="24">
        <v>0</v>
      </c>
      <c r="D23" s="22">
        <v>0</v>
      </c>
      <c r="E23" s="23">
        <v>111</v>
      </c>
      <c r="F23" s="24">
        <v>0</v>
      </c>
      <c r="G23" s="23">
        <v>130</v>
      </c>
      <c r="H23" s="25">
        <v>0</v>
      </c>
      <c r="I23" s="23">
        <v>88</v>
      </c>
      <c r="J23" s="25">
        <v>0</v>
      </c>
      <c r="K23" s="23">
        <v>37</v>
      </c>
      <c r="L23" s="25">
        <v>0</v>
      </c>
      <c r="M23" s="23">
        <v>9</v>
      </c>
      <c r="N23" s="25">
        <v>0</v>
      </c>
      <c r="O23" s="24">
        <v>34</v>
      </c>
      <c r="P23" s="22"/>
      <c r="Q23" s="24"/>
      <c r="R23" s="22"/>
      <c r="S23" s="24"/>
      <c r="T23" s="22"/>
      <c r="U23" s="23"/>
      <c r="V23" s="25"/>
      <c r="W23" s="23"/>
      <c r="X23" s="22"/>
      <c r="Y23" s="23"/>
      <c r="Z23" s="25"/>
      <c r="AA23" s="23"/>
      <c r="AB23" s="25"/>
      <c r="AC23" s="23"/>
      <c r="AD23" s="25"/>
      <c r="AE23" s="23"/>
      <c r="AF23" s="25"/>
      <c r="AG23" s="23"/>
      <c r="AH23" s="25"/>
      <c r="AI23" s="23"/>
      <c r="AJ23" s="7"/>
      <c r="AK23" s="12"/>
    </row>
    <row r="24" spans="1:38" ht="19.5" x14ac:dyDescent="0.3">
      <c r="A24" s="49" t="s">
        <v>76</v>
      </c>
      <c r="B24" s="14">
        <v>0</v>
      </c>
      <c r="C24" s="16">
        <v>0</v>
      </c>
      <c r="D24" s="14">
        <v>0</v>
      </c>
      <c r="E24" s="15">
        <v>22</v>
      </c>
      <c r="F24" s="16">
        <v>0</v>
      </c>
      <c r="G24" s="15">
        <v>36</v>
      </c>
      <c r="H24" s="16">
        <v>0</v>
      </c>
      <c r="I24" s="15">
        <v>27</v>
      </c>
      <c r="J24" s="16">
        <v>0</v>
      </c>
      <c r="K24" s="15">
        <v>24</v>
      </c>
      <c r="L24" s="16">
        <v>0</v>
      </c>
      <c r="M24" s="16">
        <v>36</v>
      </c>
      <c r="N24" s="14">
        <v>0</v>
      </c>
      <c r="O24" s="16">
        <v>33</v>
      </c>
      <c r="P24" s="14"/>
      <c r="Q24" s="16"/>
      <c r="R24" s="14"/>
      <c r="S24" s="16"/>
      <c r="T24" s="14"/>
      <c r="U24" s="15"/>
      <c r="V24" s="16"/>
      <c r="W24" s="15"/>
      <c r="X24" s="14"/>
      <c r="Y24" s="16"/>
      <c r="Z24" s="14"/>
      <c r="AA24" s="16"/>
      <c r="AB24" s="14"/>
      <c r="AC24" s="16"/>
      <c r="AD24" s="14"/>
      <c r="AE24" s="16"/>
      <c r="AF24" s="14"/>
      <c r="AG24" s="16"/>
      <c r="AH24" s="14"/>
      <c r="AI24" s="15"/>
      <c r="AJ24" s="16"/>
      <c r="AK24" s="15"/>
      <c r="AL24" s="46"/>
    </row>
    <row r="25" spans="1:38" ht="19.5" x14ac:dyDescent="0.3">
      <c r="A25" s="49" t="s">
        <v>73</v>
      </c>
      <c r="B25" s="22">
        <v>641</v>
      </c>
      <c r="C25" s="24">
        <v>859</v>
      </c>
      <c r="D25" s="22">
        <v>555</v>
      </c>
      <c r="E25" s="24">
        <v>591</v>
      </c>
      <c r="F25" s="22">
        <v>458</v>
      </c>
      <c r="G25" s="24">
        <v>628</v>
      </c>
      <c r="H25" s="22">
        <v>489</v>
      </c>
      <c r="I25" s="24">
        <v>609</v>
      </c>
      <c r="J25" s="22">
        <v>156</v>
      </c>
      <c r="K25" s="23">
        <v>332</v>
      </c>
      <c r="L25" s="24">
        <v>518</v>
      </c>
      <c r="M25" s="24">
        <v>314</v>
      </c>
      <c r="N25" s="22">
        <v>412</v>
      </c>
      <c r="O25" s="24">
        <v>428</v>
      </c>
      <c r="P25" s="22"/>
      <c r="Q25" s="24"/>
      <c r="R25" s="22"/>
      <c r="S25" s="24"/>
      <c r="T25" s="22"/>
      <c r="U25" s="23"/>
      <c r="V25" s="24"/>
      <c r="W25" s="23"/>
      <c r="X25" s="22"/>
      <c r="Y25" s="24"/>
      <c r="Z25" s="22"/>
      <c r="AA25" s="24"/>
      <c r="AB25" s="22"/>
      <c r="AC25" s="24"/>
      <c r="AD25" s="22"/>
      <c r="AE25" s="24"/>
      <c r="AF25" s="22"/>
      <c r="AG25" s="24"/>
      <c r="AH25" s="22"/>
      <c r="AI25" s="24"/>
      <c r="AJ25" s="18"/>
      <c r="AK25" s="12"/>
      <c r="AL25" s="46"/>
    </row>
    <row r="26" spans="1:38" ht="19.5" x14ac:dyDescent="0.3">
      <c r="A26" s="49" t="s">
        <v>74</v>
      </c>
      <c r="B26" s="14">
        <v>0</v>
      </c>
      <c r="C26" s="16">
        <v>0</v>
      </c>
      <c r="D26" s="14">
        <v>0</v>
      </c>
      <c r="E26" s="15">
        <v>38</v>
      </c>
      <c r="F26" s="16">
        <v>0</v>
      </c>
      <c r="G26" s="16">
        <v>107</v>
      </c>
      <c r="H26" s="14">
        <v>0</v>
      </c>
      <c r="I26" s="16">
        <v>30</v>
      </c>
      <c r="J26" s="14">
        <v>0</v>
      </c>
      <c r="K26" s="16">
        <v>22</v>
      </c>
      <c r="L26" s="14">
        <v>0</v>
      </c>
      <c r="M26" s="16">
        <v>34</v>
      </c>
      <c r="N26" s="14">
        <v>0</v>
      </c>
      <c r="O26" s="16">
        <v>56</v>
      </c>
      <c r="P26" s="14"/>
      <c r="Q26" s="16"/>
      <c r="R26" s="14"/>
      <c r="S26" s="16"/>
      <c r="T26" s="14"/>
      <c r="U26" s="15"/>
      <c r="V26" s="17"/>
      <c r="W26" s="15"/>
      <c r="X26" s="16"/>
      <c r="Y26" s="16"/>
      <c r="Z26" s="14"/>
      <c r="AA26" s="16"/>
      <c r="AB26" s="14"/>
      <c r="AC26" s="16"/>
      <c r="AD26" s="14"/>
      <c r="AE26" s="16"/>
      <c r="AF26" s="14"/>
      <c r="AG26" s="16"/>
      <c r="AH26" s="14"/>
      <c r="AI26" s="15"/>
      <c r="AJ26" s="17"/>
      <c r="AK26" s="15"/>
      <c r="AL26" s="46"/>
    </row>
    <row r="27" spans="1:38" ht="19.5" x14ac:dyDescent="0.3">
      <c r="A27" s="5" t="s">
        <v>72</v>
      </c>
      <c r="B27" s="22">
        <v>48</v>
      </c>
      <c r="C27" s="24">
        <v>0</v>
      </c>
      <c r="D27" s="22">
        <v>48</v>
      </c>
      <c r="E27" s="23">
        <v>34</v>
      </c>
      <c r="F27" s="24">
        <v>89</v>
      </c>
      <c r="G27" s="23">
        <v>36</v>
      </c>
      <c r="H27" s="24">
        <v>97</v>
      </c>
      <c r="I27" s="23">
        <v>40</v>
      </c>
      <c r="J27" s="24">
        <v>79</v>
      </c>
      <c r="K27" s="24">
        <v>27</v>
      </c>
      <c r="L27" s="22">
        <v>81</v>
      </c>
      <c r="M27" s="23">
        <v>27</v>
      </c>
      <c r="N27" s="24">
        <v>23</v>
      </c>
      <c r="O27" s="24">
        <v>23</v>
      </c>
      <c r="P27" s="22"/>
      <c r="Q27" s="24"/>
      <c r="R27" s="22"/>
      <c r="S27" s="24"/>
      <c r="T27" s="22"/>
      <c r="U27" s="23"/>
      <c r="V27" s="24"/>
      <c r="W27" s="23"/>
      <c r="X27" s="22"/>
      <c r="Y27" s="23"/>
      <c r="Z27" s="24"/>
      <c r="AA27" s="23"/>
      <c r="AB27" s="24"/>
      <c r="AC27" s="24"/>
      <c r="AD27" s="22"/>
      <c r="AE27" s="24"/>
      <c r="AF27" s="22"/>
      <c r="AG27" s="24"/>
      <c r="AH27" s="22"/>
      <c r="AI27" s="23"/>
      <c r="AJ27" s="21"/>
      <c r="AK27" s="19"/>
      <c r="AL27" s="46"/>
    </row>
    <row r="28" spans="1:38" ht="19.5" x14ac:dyDescent="0.3">
      <c r="A28" s="49" t="s">
        <v>75</v>
      </c>
      <c r="B28" s="14">
        <v>0</v>
      </c>
      <c r="C28" s="16">
        <v>0</v>
      </c>
      <c r="D28" s="14">
        <v>0</v>
      </c>
      <c r="E28" s="15">
        <v>40</v>
      </c>
      <c r="F28" s="16">
        <v>0</v>
      </c>
      <c r="G28" s="15">
        <v>26</v>
      </c>
      <c r="H28" s="16">
        <v>0</v>
      </c>
      <c r="I28" s="16">
        <v>27</v>
      </c>
      <c r="J28" s="14">
        <v>0</v>
      </c>
      <c r="K28" s="15">
        <v>0</v>
      </c>
      <c r="L28" s="16">
        <v>0</v>
      </c>
      <c r="M28" s="15">
        <v>3</v>
      </c>
      <c r="N28" s="16">
        <v>0</v>
      </c>
      <c r="O28" s="15">
        <v>10</v>
      </c>
      <c r="P28" s="16"/>
      <c r="Q28" s="16"/>
      <c r="R28" s="14"/>
      <c r="S28" s="16"/>
      <c r="T28" s="14"/>
      <c r="U28" s="15"/>
      <c r="V28" s="16"/>
      <c r="W28" s="15"/>
      <c r="X28" s="16"/>
      <c r="Y28" s="16"/>
      <c r="Z28" s="14"/>
      <c r="AA28" s="16"/>
      <c r="AB28" s="14"/>
      <c r="AC28" s="16"/>
      <c r="AD28" s="14"/>
      <c r="AE28" s="15"/>
      <c r="AF28" s="16"/>
      <c r="AG28" s="16"/>
      <c r="AH28" s="14"/>
      <c r="AI28" s="16"/>
      <c r="AJ28" s="14"/>
      <c r="AK28" s="15"/>
      <c r="AL28" s="46"/>
    </row>
    <row r="29" spans="1:38" s="52" customFormat="1" ht="19.5" x14ac:dyDescent="0.3">
      <c r="A29" s="45" t="s">
        <v>79</v>
      </c>
      <c r="B29" s="22">
        <v>0</v>
      </c>
      <c r="C29" s="24">
        <v>0</v>
      </c>
      <c r="D29" s="22">
        <v>0</v>
      </c>
      <c r="E29" s="23">
        <v>30</v>
      </c>
      <c r="F29" s="24">
        <v>0</v>
      </c>
      <c r="G29" s="24">
        <v>25</v>
      </c>
      <c r="H29" s="22">
        <v>0</v>
      </c>
      <c r="I29" s="23">
        <v>19</v>
      </c>
      <c r="J29" s="24">
        <v>0</v>
      </c>
      <c r="K29" s="24">
        <v>4</v>
      </c>
      <c r="L29" s="22">
        <v>0</v>
      </c>
      <c r="M29" s="24">
        <v>14</v>
      </c>
      <c r="N29" s="22">
        <v>0</v>
      </c>
      <c r="O29" s="23">
        <v>0</v>
      </c>
      <c r="P29" s="24"/>
      <c r="Q29" s="24"/>
      <c r="R29" s="22"/>
      <c r="S29" s="24"/>
      <c r="T29" s="22"/>
      <c r="U29" s="24"/>
      <c r="V29" s="22"/>
      <c r="W29" s="24"/>
      <c r="X29" s="22"/>
      <c r="Y29" s="23"/>
      <c r="Z29" s="24"/>
      <c r="AA29" s="24"/>
      <c r="AB29" s="22"/>
      <c r="AC29" s="23"/>
      <c r="AD29" s="24"/>
      <c r="AE29" s="23"/>
      <c r="AF29" s="24"/>
      <c r="AG29" s="24"/>
      <c r="AH29" s="22"/>
      <c r="AI29" s="24"/>
      <c r="AJ29" s="11"/>
      <c r="AK29" s="12"/>
      <c r="AL29" s="55"/>
    </row>
    <row r="30" spans="1:38" ht="19.5" x14ac:dyDescent="0.3">
      <c r="A30" s="49" t="s">
        <v>80</v>
      </c>
      <c r="B30" s="14">
        <v>6</v>
      </c>
      <c r="C30" s="16">
        <v>13</v>
      </c>
      <c r="D30" s="14">
        <v>10</v>
      </c>
      <c r="E30" s="15">
        <v>14</v>
      </c>
      <c r="F30" s="16">
        <v>17</v>
      </c>
      <c r="G30" s="16">
        <v>0</v>
      </c>
      <c r="H30" s="14">
        <v>30</v>
      </c>
      <c r="I30" s="16">
        <v>2</v>
      </c>
      <c r="J30" s="14">
        <v>37</v>
      </c>
      <c r="K30" s="16">
        <v>0</v>
      </c>
      <c r="L30" s="14">
        <v>55</v>
      </c>
      <c r="M30" s="15">
        <v>0</v>
      </c>
      <c r="N30" s="16">
        <v>75</v>
      </c>
      <c r="O30" s="16">
        <v>0</v>
      </c>
      <c r="P30" s="14"/>
      <c r="Q30" s="15"/>
      <c r="R30" s="16"/>
      <c r="S30" s="16"/>
      <c r="T30" s="14"/>
      <c r="U30" s="16"/>
      <c r="V30" s="14"/>
      <c r="W30" s="15"/>
      <c r="X30" s="16"/>
      <c r="Y30" s="15"/>
      <c r="Z30" s="16"/>
      <c r="AA30" s="15"/>
      <c r="AB30" s="14"/>
      <c r="AC30" s="15"/>
      <c r="AD30" s="16"/>
      <c r="AE30" s="16"/>
      <c r="AF30" s="14"/>
      <c r="AG30" s="15"/>
      <c r="AH30" s="16"/>
      <c r="AI30" s="16"/>
      <c r="AJ30" s="14"/>
      <c r="AK30" s="15"/>
      <c r="AL30" s="51"/>
    </row>
    <row r="31" spans="1:38" s="52" customFormat="1" ht="19.5" x14ac:dyDescent="0.3">
      <c r="A31" s="60" t="s">
        <v>81</v>
      </c>
      <c r="B31" s="22">
        <v>139</v>
      </c>
      <c r="C31" s="24">
        <v>109</v>
      </c>
      <c r="D31" s="22">
        <v>126</v>
      </c>
      <c r="E31" s="23">
        <v>108</v>
      </c>
      <c r="F31" s="24">
        <v>126</v>
      </c>
      <c r="G31" s="24">
        <v>83</v>
      </c>
      <c r="H31" s="22">
        <v>69</v>
      </c>
      <c r="I31" s="24">
        <v>81</v>
      </c>
      <c r="J31" s="22">
        <v>0</v>
      </c>
      <c r="K31" s="24">
        <v>0</v>
      </c>
      <c r="L31" s="22">
        <v>0</v>
      </c>
      <c r="M31" s="24">
        <v>0</v>
      </c>
      <c r="N31" s="22">
        <v>0</v>
      </c>
      <c r="O31" s="23">
        <v>0</v>
      </c>
      <c r="P31" s="24"/>
      <c r="Q31" s="23"/>
      <c r="R31" s="24"/>
      <c r="S31" s="24"/>
      <c r="T31" s="22"/>
      <c r="U31" s="23"/>
      <c r="V31" s="24"/>
      <c r="W31" s="24"/>
      <c r="X31" s="22"/>
      <c r="Y31" s="24"/>
      <c r="Z31" s="22"/>
      <c r="AA31" s="23"/>
      <c r="AB31" s="24"/>
      <c r="AC31" s="24"/>
      <c r="AD31" s="22"/>
      <c r="AE31" s="23"/>
      <c r="AF31" s="24"/>
      <c r="AG31" s="23"/>
      <c r="AH31" s="24"/>
      <c r="AI31" s="24"/>
      <c r="AJ31" s="11"/>
      <c r="AK31" s="12"/>
      <c r="AL31" s="55"/>
    </row>
    <row r="32" spans="1:38" s="52" customFormat="1" ht="19.5" x14ac:dyDescent="0.3">
      <c r="A32" s="60" t="s">
        <v>96</v>
      </c>
      <c r="B32" s="22">
        <v>0</v>
      </c>
      <c r="C32" s="24">
        <v>0</v>
      </c>
      <c r="D32" s="22">
        <v>0</v>
      </c>
      <c r="E32" s="24">
        <v>5</v>
      </c>
      <c r="F32" s="22">
        <v>0</v>
      </c>
      <c r="G32" s="24">
        <v>2</v>
      </c>
      <c r="H32" s="22">
        <v>11</v>
      </c>
      <c r="I32" s="23">
        <v>9</v>
      </c>
      <c r="J32" s="24">
        <v>22</v>
      </c>
      <c r="K32" s="23">
        <v>10</v>
      </c>
      <c r="L32" s="24">
        <v>17</v>
      </c>
      <c r="M32" s="23">
        <v>4</v>
      </c>
      <c r="N32" s="24">
        <v>8</v>
      </c>
      <c r="O32" s="23">
        <v>7</v>
      </c>
      <c r="P32" s="24"/>
      <c r="Q32" s="23"/>
      <c r="R32" s="24"/>
      <c r="S32" s="24"/>
      <c r="T32" s="22"/>
      <c r="U32" s="24"/>
      <c r="V32" s="22"/>
      <c r="W32" s="24"/>
      <c r="X32" s="22"/>
      <c r="Y32" s="24"/>
      <c r="Z32" s="24"/>
      <c r="AA32" s="23"/>
      <c r="AB32" s="24"/>
      <c r="AC32" s="23"/>
      <c r="AD32" s="24"/>
      <c r="AE32" s="24"/>
      <c r="AF32" s="22"/>
      <c r="AG32" s="24"/>
      <c r="AH32" s="22"/>
      <c r="AI32" s="24"/>
      <c r="AJ32" s="11"/>
      <c r="AK32" s="13"/>
      <c r="AL32" s="55"/>
    </row>
    <row r="33" spans="1:37" ht="20.25" thickBot="1" x14ac:dyDescent="0.35">
      <c r="A33" s="59" t="s">
        <v>8</v>
      </c>
      <c r="B33" s="48">
        <f t="shared" ref="B33:G33" si="0">SUM(B8:B32)</f>
        <v>6328</v>
      </c>
      <c r="C33" s="48">
        <f t="shared" si="0"/>
        <v>7707</v>
      </c>
      <c r="D33" s="54">
        <f>SUM(D8:D32)</f>
        <v>5742</v>
      </c>
      <c r="E33" s="48">
        <f t="shared" si="0"/>
        <v>6290</v>
      </c>
      <c r="F33" s="48">
        <f t="shared" si="0"/>
        <v>5235</v>
      </c>
      <c r="G33" s="48">
        <f t="shared" si="0"/>
        <v>5300</v>
      </c>
      <c r="H33" s="48">
        <f t="shared" ref="H33:M33" si="1">SUM(H8:H32)</f>
        <v>4562</v>
      </c>
      <c r="I33" s="48">
        <f t="shared" si="1"/>
        <v>5454</v>
      </c>
      <c r="J33" s="48">
        <f t="shared" si="1"/>
        <v>3640</v>
      </c>
      <c r="K33" s="48">
        <f t="shared" si="1"/>
        <v>3661</v>
      </c>
      <c r="L33" s="48">
        <f t="shared" si="1"/>
        <v>4344</v>
      </c>
      <c r="M33" s="48">
        <f t="shared" si="1"/>
        <v>3269</v>
      </c>
      <c r="N33" s="48">
        <f>SUM(N8:N32)</f>
        <v>3872</v>
      </c>
      <c r="O33" s="53">
        <f>SUM(O8:O32)</f>
        <v>4221</v>
      </c>
      <c r="P33" s="48">
        <f>SUM(P8:P31)</f>
        <v>0</v>
      </c>
      <c r="Q33" s="48">
        <f>SUM(Q8:Q31)</f>
        <v>0</v>
      </c>
      <c r="R33" s="48">
        <f>SUM(R8:R21)</f>
        <v>0</v>
      </c>
      <c r="S33" s="48">
        <f>SUM(S8:S21)</f>
        <v>0</v>
      </c>
      <c r="T33" s="48">
        <f t="shared" ref="T33:AG33" si="2">SUM(T8:T31)</f>
        <v>0</v>
      </c>
      <c r="U33" s="48">
        <f t="shared" si="2"/>
        <v>0</v>
      </c>
      <c r="V33" s="48">
        <f t="shared" si="2"/>
        <v>0</v>
      </c>
      <c r="W33" s="48">
        <f t="shared" si="2"/>
        <v>0</v>
      </c>
      <c r="X33" s="48">
        <f t="shared" si="2"/>
        <v>0</v>
      </c>
      <c r="Y33" s="48">
        <f t="shared" si="2"/>
        <v>0</v>
      </c>
      <c r="Z33" s="48">
        <f t="shared" si="2"/>
        <v>0</v>
      </c>
      <c r="AA33" s="48">
        <f t="shared" si="2"/>
        <v>0</v>
      </c>
      <c r="AB33" s="48">
        <f t="shared" si="2"/>
        <v>0</v>
      </c>
      <c r="AC33" s="48">
        <f t="shared" si="2"/>
        <v>0</v>
      </c>
      <c r="AD33" s="48">
        <f t="shared" si="2"/>
        <v>0</v>
      </c>
      <c r="AE33" s="48">
        <f t="shared" si="2"/>
        <v>0</v>
      </c>
      <c r="AF33" s="48">
        <f t="shared" si="2"/>
        <v>0</v>
      </c>
      <c r="AG33" s="48">
        <f t="shared" si="2"/>
        <v>0</v>
      </c>
      <c r="AH33" s="48">
        <f>SUM(AH8:AH31)</f>
        <v>0</v>
      </c>
      <c r="AI33" s="48">
        <f>SUM(AI8:AI31)</f>
        <v>0</v>
      </c>
      <c r="AJ33" s="48">
        <f>SUM(AJ8:AJ31)</f>
        <v>0</v>
      </c>
      <c r="AK33" s="48">
        <f>SUM(AK8:AK31)</f>
        <v>0</v>
      </c>
    </row>
    <row r="35" spans="1:37" ht="30" x14ac:dyDescent="0.25">
      <c r="A35" s="50" t="s">
        <v>106</v>
      </c>
      <c r="B35" s="47"/>
      <c r="C35" s="47"/>
      <c r="D35" s="47"/>
    </row>
    <row r="36" spans="1:37" ht="21" x14ac:dyDescent="0.35">
      <c r="B36" s="39"/>
      <c r="C36" s="39"/>
      <c r="D36" s="39"/>
      <c r="E36" s="38"/>
      <c r="F36" s="38"/>
    </row>
  </sheetData>
  <mergeCells count="41">
    <mergeCell ref="J3:Q3"/>
    <mergeCell ref="B4:I4"/>
    <mergeCell ref="J4:Q4"/>
    <mergeCell ref="AB3:AK3"/>
    <mergeCell ref="R4:AC4"/>
    <mergeCell ref="B5:C5"/>
    <mergeCell ref="D5:E5"/>
    <mergeCell ref="F5:G5"/>
    <mergeCell ref="H5:I5"/>
    <mergeCell ref="J5:K5"/>
    <mergeCell ref="AH5:AI5"/>
    <mergeCell ref="AJ5:AK5"/>
    <mergeCell ref="N5:O5"/>
    <mergeCell ref="P5:Q5"/>
    <mergeCell ref="R5:S5"/>
    <mergeCell ref="T5:U5"/>
    <mergeCell ref="AD5:AE5"/>
    <mergeCell ref="AF5:AG5"/>
    <mergeCell ref="V5:W5"/>
    <mergeCell ref="X5:Y5"/>
    <mergeCell ref="B6:C6"/>
    <mergeCell ref="D6:E6"/>
    <mergeCell ref="F6:G6"/>
    <mergeCell ref="H6:I6"/>
    <mergeCell ref="J6:K6"/>
    <mergeCell ref="L6:M6"/>
    <mergeCell ref="Z5:AA5"/>
    <mergeCell ref="AB5:AC5"/>
    <mergeCell ref="AJ6:AK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L5:M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3756E-B1D8-4033-8084-F72E194C3C40}">
  <dimension ref="B4:Q22"/>
  <sheetViews>
    <sheetView tabSelected="1" topLeftCell="A4" workbookViewId="0">
      <selection activeCell="S7" sqref="S7"/>
    </sheetView>
  </sheetViews>
  <sheetFormatPr defaultRowHeight="15" x14ac:dyDescent="0.25"/>
  <cols>
    <col min="3" max="3" width="10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86</v>
      </c>
    </row>
    <row r="6" spans="2:15" ht="15.75" thickBot="1" x14ac:dyDescent="0.3"/>
    <row r="7" spans="2:15" ht="27" thickBot="1" x14ac:dyDescent="0.45">
      <c r="C7" s="77">
        <v>2020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9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80495</v>
      </c>
      <c r="E9" s="32">
        <v>75196</v>
      </c>
      <c r="F9" s="32">
        <v>49265</v>
      </c>
      <c r="G9" s="32">
        <v>340</v>
      </c>
      <c r="H9" s="32">
        <v>468</v>
      </c>
      <c r="I9" s="32">
        <v>801</v>
      </c>
      <c r="J9" s="32">
        <v>6190</v>
      </c>
      <c r="K9" s="32">
        <v>9114</v>
      </c>
      <c r="L9" s="32">
        <v>5892</v>
      </c>
      <c r="M9" s="32">
        <v>9149</v>
      </c>
      <c r="N9" s="32">
        <v>13554</v>
      </c>
      <c r="O9" s="32">
        <v>22326</v>
      </c>
    </row>
    <row r="10" spans="2:15" ht="15.75" thickBot="1" x14ac:dyDescent="0.3">
      <c r="C10" s="31" t="s">
        <v>38</v>
      </c>
      <c r="D10" s="32">
        <v>67323</v>
      </c>
      <c r="E10" s="33">
        <v>73291</v>
      </c>
      <c r="F10" s="32">
        <v>32105</v>
      </c>
      <c r="G10" s="33">
        <v>77</v>
      </c>
      <c r="H10" s="32">
        <v>119</v>
      </c>
      <c r="I10" s="33">
        <v>362</v>
      </c>
      <c r="J10" s="32">
        <v>3636</v>
      </c>
      <c r="K10" s="32">
        <v>7482</v>
      </c>
      <c r="L10" s="32">
        <v>5232</v>
      </c>
      <c r="M10" s="32">
        <v>10196</v>
      </c>
      <c r="N10" s="32">
        <v>11862</v>
      </c>
      <c r="O10" s="34">
        <v>29205</v>
      </c>
    </row>
    <row r="11" spans="2:15" ht="15.75" thickBot="1" x14ac:dyDescent="0.3"/>
    <row r="12" spans="2:15" ht="27" thickBot="1" x14ac:dyDescent="0.45">
      <c r="C12" s="77">
        <v>2021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29840</v>
      </c>
      <c r="E14" s="32">
        <v>14584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2:15" ht="15.75" thickBot="1" x14ac:dyDescent="0.3">
      <c r="C15" s="31" t="s">
        <v>38</v>
      </c>
      <c r="D15" s="32">
        <v>24894</v>
      </c>
      <c r="E15" s="33">
        <v>15138</v>
      </c>
      <c r="F15" s="32"/>
      <c r="G15" s="33"/>
      <c r="H15" s="32"/>
      <c r="I15" s="33"/>
      <c r="J15" s="32"/>
      <c r="K15" s="32"/>
      <c r="L15" s="32"/>
      <c r="M15" s="32"/>
      <c r="N15" s="32"/>
      <c r="O15" s="34"/>
    </row>
    <row r="16" spans="2:15" ht="15.75" thickBot="1" x14ac:dyDescent="0.3"/>
    <row r="17" spans="2:17" ht="27" thickBot="1" x14ac:dyDescent="0.45">
      <c r="C17" s="77" t="s">
        <v>85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9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O20" si="0">SUM(D14/D9)</f>
        <v>0.3707062550468973</v>
      </c>
      <c r="E19" s="44">
        <f>SUM(E14/E9)</f>
        <v>0.19394648651524019</v>
      </c>
      <c r="F19" s="44">
        <f t="shared" si="0"/>
        <v>0</v>
      </c>
      <c r="G19" s="44">
        <f t="shared" si="0"/>
        <v>0</v>
      </c>
      <c r="H19" s="44">
        <f t="shared" si="0"/>
        <v>0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0</v>
      </c>
      <c r="N19" s="44">
        <f t="shared" si="0"/>
        <v>0</v>
      </c>
      <c r="O19" s="37">
        <f t="shared" si="0"/>
        <v>0</v>
      </c>
      <c r="Q19" s="43">
        <f>SUM(D14:O14)/SUM(D9:O9)</f>
        <v>0.16285054437479379</v>
      </c>
    </row>
    <row r="20" spans="2:17" ht="15.75" thickBot="1" x14ac:dyDescent="0.3">
      <c r="C20" s="36" t="s">
        <v>38</v>
      </c>
      <c r="D20" s="37">
        <f t="shared" ref="D20:M20" si="1">SUM(D15/D10)</f>
        <v>0.36976961810970993</v>
      </c>
      <c r="E20" s="37">
        <f t="shared" si="1"/>
        <v>0.20654650639232647</v>
      </c>
      <c r="F20" s="37">
        <f t="shared" si="1"/>
        <v>0</v>
      </c>
      <c r="G20" s="37">
        <f t="shared" si="1"/>
        <v>0</v>
      </c>
      <c r="H20" s="37">
        <f t="shared" si="1"/>
        <v>0</v>
      </c>
      <c r="I20" s="37">
        <f t="shared" si="1"/>
        <v>0</v>
      </c>
      <c r="J20" s="37">
        <f t="shared" si="1"/>
        <v>0</v>
      </c>
      <c r="K20" s="37">
        <f t="shared" si="1"/>
        <v>0</v>
      </c>
      <c r="L20" s="37">
        <f t="shared" si="1"/>
        <v>0</v>
      </c>
      <c r="M20" s="37">
        <f t="shared" si="1"/>
        <v>0</v>
      </c>
      <c r="N20" s="37">
        <f t="shared" si="0"/>
        <v>0</v>
      </c>
      <c r="O20" s="37">
        <f t="shared" si="0"/>
        <v>0</v>
      </c>
      <c r="Q20" s="43">
        <f>SUM(D15:O15)/SUM(D10:O10)</f>
        <v>0.16618373531487401</v>
      </c>
    </row>
    <row r="22" spans="2:17" x14ac:dyDescent="0.25">
      <c r="B22" t="s">
        <v>83</v>
      </c>
    </row>
  </sheetData>
  <mergeCells count="3">
    <mergeCell ref="C7:O7"/>
    <mergeCell ref="C12:O12"/>
    <mergeCell ref="C17:O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Weekly Arrival-Departures 2020</vt:lpstr>
      <vt:lpstr>Executive Summary 2020</vt:lpstr>
      <vt:lpstr>Weekly Arrival-Departures 2021</vt:lpstr>
      <vt:lpstr>Executive Summary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Emile Levons</dc:creator>
  <cp:lastModifiedBy>Gumbs, Magdiona</cp:lastModifiedBy>
  <cp:lastPrinted>2020-10-04T17:32:59Z</cp:lastPrinted>
  <dcterms:created xsi:type="dcterms:W3CDTF">2020-09-20T19:56:04Z</dcterms:created>
  <dcterms:modified xsi:type="dcterms:W3CDTF">2021-03-01T18:40:57Z</dcterms:modified>
</cp:coreProperties>
</file>