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Y000\Documents\"/>
    </mc:Choice>
  </mc:AlternateContent>
  <xr:revisionPtr revIDLastSave="0" documentId="13_ncr:1_{A5BD0762-15A7-4E80-97D4-5382C82384AE}" xr6:coauthVersionLast="47" xr6:coauthVersionMax="47" xr10:uidLastSave="{00000000-0000-0000-0000-000000000000}"/>
  <bookViews>
    <workbookView xWindow="-120" yWindow="-120" windowWidth="29040" windowHeight="15840" activeTab="2" xr2:uid="{1C7FA90D-862D-4DF6-ADC2-AE93C6E51ED4}"/>
  </bookViews>
  <sheets>
    <sheet name="Industry Monthly Occupancy Rate" sheetId="2" r:id="rId1"/>
    <sheet name="Industry Weekly Occ Rate" sheetId="1" r:id="rId2"/>
    <sheet name="Arrivals (Immigration)" sheetId="4" r:id="rId3"/>
    <sheet name="Cruise Arrivals" sheetId="5" r:id="rId4"/>
  </sheets>
  <externalReferences>
    <externalReference r:id="rId5"/>
    <externalReference r:id="rId6"/>
    <externalReference r:id="rId7"/>
  </externalReference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5" l="1"/>
  <c r="I27" i="4"/>
  <c r="G27" i="4"/>
  <c r="H27" i="4"/>
  <c r="G24" i="4"/>
  <c r="G25" i="4"/>
  <c r="G26" i="4"/>
  <c r="I24" i="4"/>
  <c r="I25" i="4"/>
  <c r="I26" i="4"/>
  <c r="H24" i="4"/>
  <c r="H25" i="4"/>
  <c r="H26" i="4"/>
  <c r="H23" i="4"/>
  <c r="I23" i="4"/>
  <c r="G23" i="4"/>
  <c r="L4" i="4"/>
  <c r="N33" i="5"/>
  <c r="U37" i="5"/>
  <c r="H16" i="5"/>
  <c r="F16" i="4"/>
  <c r="K16" i="4"/>
  <c r="F20" i="4"/>
  <c r="E20" i="4"/>
  <c r="K20" i="4"/>
  <c r="K15" i="4"/>
  <c r="K14" i="4"/>
  <c r="G16" i="5"/>
  <c r="F16" i="5"/>
  <c r="E16" i="5"/>
  <c r="D16" i="5"/>
  <c r="C16" i="5"/>
  <c r="K13" i="4"/>
  <c r="F18" i="4"/>
  <c r="E18" i="4"/>
  <c r="K18" i="4"/>
  <c r="F19" i="4"/>
  <c r="E19" i="4"/>
  <c r="K19" i="4"/>
  <c r="F17" i="4"/>
  <c r="E17" i="4"/>
  <c r="K17" i="4"/>
  <c r="K12" i="4"/>
  <c r="K11" i="4"/>
  <c r="K10" i="4"/>
  <c r="K8" i="4"/>
  <c r="K9" i="4"/>
  <c r="K7" i="4"/>
  <c r="K6" i="4"/>
  <c r="D3" i="2"/>
  <c r="K5" i="4"/>
  <c r="D20" i="4"/>
  <c r="J20" i="4"/>
  <c r="C20" i="4"/>
  <c r="I20" i="4"/>
  <c r="D19" i="4"/>
  <c r="J19" i="4"/>
  <c r="C19" i="4"/>
  <c r="I19" i="4"/>
  <c r="D18" i="4"/>
  <c r="J18" i="4"/>
  <c r="C18" i="4"/>
  <c r="I18" i="4"/>
  <c r="D17" i="4"/>
  <c r="J17" i="4"/>
  <c r="C17" i="4"/>
  <c r="I17" i="4"/>
  <c r="J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K4" i="4"/>
  <c r="J4" i="4"/>
  <c r="I4" i="4"/>
  <c r="D4" i="2"/>
</calcChain>
</file>

<file path=xl/sharedStrings.xml><?xml version="1.0" encoding="utf-8"?>
<sst xmlns="http://schemas.openxmlformats.org/spreadsheetml/2006/main" count="299" uniqueCount="188">
  <si>
    <t>Sep 14 - Sep 20</t>
  </si>
  <si>
    <t>Sep 21 - Sep 27</t>
  </si>
  <si>
    <t>Sep 28 - Oct 4</t>
  </si>
  <si>
    <t>Oct 5 - Oct 11</t>
  </si>
  <si>
    <t>Oct 12 - Oct 18</t>
  </si>
  <si>
    <t>Oct 19 - Oct 25</t>
  </si>
  <si>
    <t>Oct 26 - Nov 1</t>
  </si>
  <si>
    <t>Nov 2- Nov 8</t>
  </si>
  <si>
    <t>Nov 9 - Nov 15</t>
  </si>
  <si>
    <t>Nov 16 - Nov 22</t>
  </si>
  <si>
    <t>Nov 30 -  Dec 6</t>
  </si>
  <si>
    <t>Dec 7 - Dec 13</t>
  </si>
  <si>
    <t>Dec 14 - Dec 20</t>
  </si>
  <si>
    <t>Dec 21 - Dec 27</t>
  </si>
  <si>
    <t>Dec 28 - Jan 3</t>
  </si>
  <si>
    <t>Jan 4 - Jan 10</t>
  </si>
  <si>
    <t>Jan 11 - Jan 17</t>
  </si>
  <si>
    <t>Jan 18 - Jan 24</t>
  </si>
  <si>
    <t>All</t>
  </si>
  <si>
    <t>Timeshare</t>
  </si>
  <si>
    <t>Hotel</t>
  </si>
  <si>
    <t>*Sonesta Maho Beach Resort opened in December</t>
  </si>
  <si>
    <t>Opening of Sonesta Maho Beach Resort in the week of Dec 14 - Dec 20</t>
  </si>
  <si>
    <t>Jan 25 - Jan 31</t>
  </si>
  <si>
    <t>Feb 1 - Feb 7</t>
  </si>
  <si>
    <t>Feb 8 - Feb 14</t>
  </si>
  <si>
    <t>Sonest Ocean point majority booked for incentive group during weeks of Jan 11 - Jan 24</t>
  </si>
  <si>
    <t>Feb 15 - Feb 21</t>
  </si>
  <si>
    <t>Feb 22 - Feb 28</t>
  </si>
  <si>
    <t>Months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</si>
  <si>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</si>
  <si>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</si>
  <si>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</si>
  <si>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</si>
  <si>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</si>
  <si>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</si>
  <si>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</si>
  <si>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</si>
  <si>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</si>
  <si>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</si>
  <si>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</si>
  <si>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</si>
  <si>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</si>
  <si>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Q1</t>
  </si>
  <si>
    <t>Q2</t>
  </si>
  <si>
    <t>Q3</t>
  </si>
  <si>
    <t>Q4</t>
  </si>
  <si>
    <t>Airport Arrivals as Recorded by Immigration does not include Transits &amp; Residents</t>
  </si>
  <si>
    <t>Regions</t>
  </si>
  <si>
    <t> United States </t>
  </si>
  <si>
    <t> Europe </t>
  </si>
  <si>
    <t> Canada </t>
  </si>
  <si>
    <t> Caribbean </t>
  </si>
  <si>
    <t>Other</t>
  </si>
  <si>
    <t>2018 - 2019 % Difference</t>
  </si>
  <si>
    <t>2019 - 2020 % Difference</t>
  </si>
  <si>
    <t>2021 - 2020 % Difference</t>
  </si>
  <si>
    <t>Mar 1 - Mar 7</t>
  </si>
  <si>
    <t>Mar 8 - Mar 14</t>
  </si>
  <si>
    <t>Mar 15 - Mar 21</t>
  </si>
  <si>
    <t>Mar 22 - Mar 28</t>
  </si>
  <si>
    <t>Mar 29 - Apr 4</t>
  </si>
  <si>
    <t>Apr 5 - Apr 11</t>
  </si>
  <si>
    <t>Apr 12 - Apr 18</t>
  </si>
  <si>
    <t>Apr 19 - Apr 25</t>
  </si>
  <si>
    <t>*Diamond Resorts re-opened in January</t>
  </si>
  <si>
    <t>May 10 - May 16</t>
  </si>
  <si>
    <t>May 3 - May 9</t>
  </si>
  <si>
    <t>Caribbean</t>
  </si>
  <si>
    <t>South America</t>
  </si>
  <si>
    <t>May 17 - May 23</t>
  </si>
  <si>
    <t>May 24 - May 30</t>
  </si>
  <si>
    <t>May 31 - Jun 6</t>
  </si>
  <si>
    <t>Jun 7 - Jun 13</t>
  </si>
  <si>
    <t>Jun 14 - Jun 20</t>
  </si>
  <si>
    <t>Jun 21 - Jun 27</t>
  </si>
  <si>
    <t>Jun 28 - Jul 4</t>
  </si>
  <si>
    <t>Jul 5 - Jul 11</t>
  </si>
  <si>
    <t>Jul 12 - Jul 18</t>
  </si>
  <si>
    <t>Jul 19 - Jul 25</t>
  </si>
  <si>
    <t>Jul 26 - Aug 1</t>
  </si>
  <si>
    <t>Aug 2 - Aug 8</t>
  </si>
  <si>
    <t>Aug 9 - Aug 15</t>
  </si>
  <si>
    <t>Aug 16 - Aug 22</t>
  </si>
  <si>
    <t>Aug 23 - Aug 29</t>
  </si>
  <si>
    <t>Nov 23 - Nov 29</t>
  </si>
  <si>
    <t>Apr26 - May 2</t>
  </si>
  <si>
    <t>Aug 30 - Sep 5</t>
  </si>
  <si>
    <t>Sep 6 - Sep 12</t>
  </si>
  <si>
    <t>Region</t>
  </si>
  <si>
    <t>June 2021 vs. June 2019</t>
  </si>
  <si>
    <t>July 2021 vs. July 2019</t>
  </si>
  <si>
    <t>Aug 2021 vs. Aug 2019</t>
  </si>
  <si>
    <t>Europe</t>
  </si>
  <si>
    <t>United States</t>
  </si>
  <si>
    <t>Canada</t>
  </si>
  <si>
    <t>Sep 2021 vs. Sep 2019</t>
  </si>
  <si>
    <t>Sep 13 - Sep 19</t>
  </si>
  <si>
    <t>Sep 20 - Sep 26</t>
  </si>
  <si>
    <t>Sep 27 - Oct 3</t>
  </si>
  <si>
    <t>Oct 2021 vs. Oct 2019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</si>
  <si>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</si>
  <si>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</si>
  <si>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</si>
  <si>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</si>
  <si>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</si>
  <si>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</si>
  <si>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</si>
  <si>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</si>
  <si>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</si>
  <si>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</si>
  <si>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</si>
  <si>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</si>
  <si>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</si>
  <si>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Sail Date</t>
  </si>
  <si>
    <t>Vessel</t>
  </si>
  <si>
    <t>Pax</t>
  </si>
  <si>
    <t>05.06.2021</t>
  </si>
  <si>
    <t>CELEBRITY MILLENNIUM</t>
  </si>
  <si>
    <t>03.07.2021</t>
  </si>
  <si>
    <t>CELEBRITY SUMMIT</t>
  </si>
  <si>
    <t>07.08.2021</t>
  </si>
  <si>
    <t>09.06.2021</t>
  </si>
  <si>
    <t>STAR BREEZE</t>
  </si>
  <si>
    <t>10.07.2021</t>
  </si>
  <si>
    <t>14.08.2021</t>
  </si>
  <si>
    <t>12.06.2021</t>
  </si>
  <si>
    <t>21.08.2021</t>
  </si>
  <si>
    <t>14.06.2021</t>
  </si>
  <si>
    <t>17.07.2021</t>
  </si>
  <si>
    <t>19.06.2021</t>
  </si>
  <si>
    <t>21.06.2021</t>
  </si>
  <si>
    <t>24.07.2021</t>
  </si>
  <si>
    <t>26.06.2021</t>
  </si>
  <si>
    <t>31.07.2021</t>
  </si>
  <si>
    <t>Total</t>
  </si>
  <si>
    <t>HOMEPORTING PAX 2021</t>
  </si>
  <si>
    <t>Cruise Arrivals at Port St. Maarten</t>
  </si>
  <si>
    <t>Oct 4 - Oct 10</t>
  </si>
  <si>
    <t>Oct 11 - Oct 17</t>
  </si>
  <si>
    <t>Oct 18 - Oct 24</t>
  </si>
  <si>
    <t>Occt 25 - Oct 31</t>
  </si>
  <si>
    <t>Preliminary Numbers</t>
  </si>
  <si>
    <t>2021 vs 2016</t>
  </si>
  <si>
    <t xml:space="preserve"> Caribbean </t>
  </si>
  <si>
    <t xml:space="preserve"> Europe </t>
  </si>
  <si>
    <t xml:space="preserve"> United States </t>
  </si>
  <si>
    <t xml:space="preserve"> Canada </t>
  </si>
  <si>
    <t xml:space="preserve"> South America </t>
  </si>
  <si>
    <t>2021 vs 2019</t>
  </si>
  <si>
    <t>Nov 1 - Nov 7</t>
  </si>
  <si>
    <t>Nov 8 - Nov 14</t>
  </si>
  <si>
    <t>Nov 15 - Nov21</t>
  </si>
  <si>
    <t>Nov 22 - Nov 28</t>
  </si>
  <si>
    <t>Nov 2021 vs. Nov 2019</t>
  </si>
  <si>
    <t>Nov 29 - Dec 5</t>
  </si>
  <si>
    <t>Dec 6 - Dec 12</t>
  </si>
  <si>
    <t>Dec 2021 vs. Dec 2019</t>
  </si>
  <si>
    <t>2020 - 2021 % Difference</t>
  </si>
  <si>
    <t xml:space="preserve">Dec 13  Dec 19 </t>
  </si>
  <si>
    <t>Dec 20 - Dec 26</t>
  </si>
  <si>
    <t>Dec 27 - Jan 2</t>
  </si>
  <si>
    <t>Jan 3 - Jan 9</t>
  </si>
  <si>
    <t>Jan 10 - Jan 16</t>
  </si>
  <si>
    <t>Jan 17 - Jan 23</t>
  </si>
  <si>
    <t>Jan 24 - Jan 30</t>
  </si>
  <si>
    <t>04.12.2021</t>
  </si>
  <si>
    <t>STAR FLYER</t>
  </si>
  <si>
    <t>05.12.2021</t>
  </si>
  <si>
    <t>MSC SEAVIEW</t>
  </si>
  <si>
    <t>10.12.2021</t>
  </si>
  <si>
    <t>STAR LEGEND</t>
  </si>
  <si>
    <t>11.12.2021</t>
  </si>
  <si>
    <t>WIND SURF</t>
  </si>
  <si>
    <t>SEABOURN ODYSSEY</t>
  </si>
  <si>
    <t>12.12.2021</t>
  </si>
  <si>
    <t>18.12.2021</t>
  </si>
  <si>
    <t>19.12.2021</t>
  </si>
  <si>
    <t>26.12.2021</t>
  </si>
  <si>
    <t>28.12.2021</t>
  </si>
  <si>
    <t>29.12.2021</t>
  </si>
  <si>
    <t>2021 Home porting PAX TOTAL</t>
  </si>
  <si>
    <t>Jan 31 - Feb 6</t>
  </si>
  <si>
    <t>Feb 7 - Feb 13</t>
  </si>
  <si>
    <t>2022 - 2021 % Difference</t>
  </si>
  <si>
    <t>Jan 2022 vs. 2020</t>
  </si>
  <si>
    <t>Jan 2022 vs. Jan 2019</t>
  </si>
  <si>
    <t>Feb 2022 vs.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</si>
</sst>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4472C4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/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0" borderId="0" applyNumberFormat="0" applyBorder="0" applyAlignment="0" applyProtection="0"/>
    <xf numFmtId="9" fontId="5" fillId="0" borderId="0" applyFont="0" applyFill="0" applyBorder="0" applyAlignment="0" applyProtection="0"/>
  </cellStyleXfs>
  <cellXfs count="1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8" fillId="0" borderId="0" xfId="0" applyFont="1"/>
    <xf numFmtId="165" fontId="12" fillId="3" borderId="4" xfId="2" applyNumberFormat="1" applyFont="1" applyFill="1" applyBorder="1" applyAlignment="1">
      <alignment horizontal="center" vertical="center"/>
    </xf>
    <xf numFmtId="165" fontId="12" fillId="4" borderId="12" xfId="2" applyNumberFormat="1" applyFont="1" applyFill="1" applyBorder="1" applyAlignment="1">
      <alignment horizontal="center" vertical="center"/>
    </xf>
    <xf numFmtId="165" fontId="12" fillId="4" borderId="9" xfId="2" applyNumberFormat="1" applyFont="1" applyFill="1" applyBorder="1" applyAlignment="1">
      <alignment horizontal="center" vertical="center"/>
    </xf>
    <xf numFmtId="165" fontId="12" fillId="4" borderId="13" xfId="2" applyNumberFormat="1" applyFont="1" applyFill="1" applyBorder="1" applyAlignment="1">
      <alignment horizontal="center" vertical="center"/>
    </xf>
    <xf numFmtId="165" fontId="11" fillId="5" borderId="14" xfId="2" applyNumberFormat="1" applyFont="1" applyFill="1" applyBorder="1" applyAlignment="1"/>
    <xf numFmtId="37" fontId="10" fillId="0" borderId="15" xfId="2" applyNumberFormat="1" applyFont="1" applyFill="1" applyBorder="1" applyAlignment="1">
      <alignment horizontal="right"/>
    </xf>
    <xf numFmtId="37" fontId="5" fillId="0" borderId="16" xfId="2" applyNumberFormat="1" applyFont="1" applyFill="1" applyBorder="1" applyAlignment="1">
      <alignment horizontal="right"/>
    </xf>
    <xf numFmtId="37" fontId="5" fillId="0" borderId="17" xfId="2" applyNumberFormat="1" applyFont="1" applyFill="1" applyBorder="1" applyAlignment="1">
      <alignment horizontal="right"/>
    </xf>
    <xf numFmtId="165" fontId="5" fillId="0" borderId="15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center"/>
    </xf>
    <xf numFmtId="165" fontId="0" fillId="0" borderId="17" xfId="0" applyNumberFormat="1" applyBorder="1"/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2" fillId="4" borderId="15" xfId="2" applyNumberFormat="1" applyFont="1" applyFill="1" applyBorder="1" applyAlignment="1">
      <alignment horizontal="center" vertical="center"/>
    </xf>
    <xf numFmtId="165" fontId="12" fillId="4" borderId="16" xfId="2" applyNumberFormat="1" applyFont="1" applyFill="1" applyBorder="1" applyAlignment="1">
      <alignment horizontal="center" vertical="center"/>
    </xf>
    <xf numFmtId="165" fontId="12" fillId="4" borderId="17" xfId="2" applyNumberFormat="1" applyFont="1" applyFill="1" applyBorder="1" applyAlignment="1">
      <alignment horizontal="center" vertical="center"/>
    </xf>
    <xf numFmtId="165" fontId="12" fillId="3" borderId="15" xfId="2" applyNumberFormat="1" applyFont="1" applyFill="1" applyBorder="1" applyAlignment="1">
      <alignment horizontal="center" vertical="center"/>
    </xf>
    <xf numFmtId="165" fontId="12" fillId="3" borderId="16" xfId="2" applyNumberFormat="1" applyFont="1" applyFill="1" applyBorder="1" applyAlignment="1">
      <alignment horizontal="center" vertical="center"/>
    </xf>
    <xf numFmtId="165" fontId="12" fillId="3" borderId="17" xfId="2" applyNumberFormat="1" applyFont="1" applyFill="1" applyBorder="1" applyAlignment="1">
      <alignment horizontal="center" vertical="center"/>
    </xf>
    <xf numFmtId="165" fontId="12" fillId="3" borderId="18" xfId="2" applyNumberFormat="1" applyFont="1" applyFill="1" applyBorder="1" applyAlignment="1">
      <alignment horizontal="center" vertical="center"/>
    </xf>
    <xf numFmtId="165" fontId="12" fillId="3" borderId="19" xfId="2" applyNumberFormat="1" applyFont="1" applyFill="1" applyBorder="1" applyAlignment="1">
      <alignment horizontal="center" vertical="center"/>
    </xf>
    <xf numFmtId="165" fontId="12" fillId="3" borderId="20" xfId="2" applyNumberFormat="1" applyFont="1" applyFill="1" applyBorder="1" applyAlignment="1">
      <alignment horizontal="center" vertical="center"/>
    </xf>
    <xf numFmtId="9" fontId="11" fillId="6" borderId="14" xfId="2" applyNumberFormat="1" applyFont="1" applyFill="1" applyBorder="1" applyAlignment="1">
      <alignment horizontal="right"/>
    </xf>
    <xf numFmtId="3" fontId="15" fillId="7" borderId="5" xfId="0" applyNumberFormat="1" applyFont="1" applyFill="1" applyBorder="1" applyAlignment="1">
      <alignment horizontal="right" vertical="center" wrapText="1"/>
    </xf>
    <xf numFmtId="0" fontId="14" fillId="9" borderId="22" xfId="0" applyFont="1" applyFill="1" applyBorder="1" applyAlignment="1">
      <alignment horizontal="right" vertical="center" wrapText="1"/>
    </xf>
    <xf numFmtId="3" fontId="15" fillId="7" borderId="23" xfId="0" applyNumberFormat="1" applyFont="1" applyFill="1" applyBorder="1" applyAlignment="1">
      <alignment horizontal="right" vertical="center" wrapText="1"/>
    </xf>
    <xf numFmtId="0" fontId="14" fillId="9" borderId="21" xfId="0" applyFont="1" applyFill="1" applyBorder="1" applyAlignment="1">
      <alignment horizontal="right" vertical="center" wrapText="1"/>
    </xf>
    <xf numFmtId="0" fontId="5" fillId="4" borderId="10" xfId="1" applyFont="1" applyFill="1" applyBorder="1" applyAlignment="1">
      <alignment horizontal="center" vertical="center"/>
    </xf>
    <xf numFmtId="0" fontId="0" fillId="0" borderId="0" xfId="0" applyFill="1"/>
    <xf numFmtId="0" fontId="13" fillId="7" borderId="8" xfId="0" applyFont="1" applyFill="1" applyBorder="1" applyAlignment="1">
      <alignment horizontal="center" vertical="center" wrapText="1"/>
    </xf>
    <xf numFmtId="3" fontId="15" fillId="7" borderId="14" xfId="0" applyNumberFormat="1" applyFont="1" applyFill="1" applyBorder="1" applyAlignment="1">
      <alignment horizontal="right" vertical="center" wrapText="1"/>
    </xf>
    <xf numFmtId="3" fontId="15" fillId="7" borderId="22" xfId="0" applyNumberFormat="1" applyFont="1" applyFill="1" applyBorder="1" applyAlignment="1">
      <alignment horizontal="right" vertical="center" wrapText="1"/>
    </xf>
    <xf numFmtId="0" fontId="6" fillId="3" borderId="7" xfId="1" applyFont="1" applyFill="1" applyBorder="1" applyAlignment="1">
      <alignment horizontal="right" vertical="center"/>
    </xf>
    <xf numFmtId="0" fontId="14" fillId="8" borderId="24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37" fontId="5" fillId="0" borderId="2" xfId="2" applyNumberFormat="1" applyFont="1" applyFill="1" applyBorder="1" applyAlignment="1">
      <alignment horizontal="right"/>
    </xf>
    <xf numFmtId="164" fontId="1" fillId="0" borderId="2" xfId="0" applyNumberFormat="1" applyFont="1" applyBorder="1" applyAlignment="1"/>
    <xf numFmtId="164" fontId="0" fillId="0" borderId="2" xfId="0" applyNumberFormat="1" applyBorder="1" applyAlignment="1"/>
    <xf numFmtId="164" fontId="0" fillId="0" borderId="2" xfId="0" applyNumberFormat="1" applyFont="1" applyBorder="1" applyAlignment="1"/>
    <xf numFmtId="164" fontId="0" fillId="0" borderId="2" xfId="0" applyNumberFormat="1" applyFont="1" applyFill="1" applyBorder="1" applyAlignment="1"/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0" fillId="0" borderId="0" xfId="0" applyFont="1"/>
    <xf numFmtId="164" fontId="18" fillId="0" borderId="0" xfId="0" applyNumberFormat="1" applyFont="1"/>
    <xf numFmtId="0" fontId="0" fillId="0" borderId="0" xfId="0" applyFill="1" applyBorder="1"/>
    <xf numFmtId="165" fontId="16" fillId="0" borderId="0" xfId="2" applyNumberFormat="1" applyFont="1" applyFill="1" applyBorder="1" applyAlignment="1">
      <alignment horizontal="center" vertical="center" wrapText="1"/>
    </xf>
    <xf numFmtId="165" fontId="17" fillId="0" borderId="0" xfId="2" applyNumberFormat="1" applyFont="1" applyFill="1" applyBorder="1" applyAlignment="1">
      <alignment horizontal="right"/>
    </xf>
    <xf numFmtId="9" fontId="17" fillId="0" borderId="0" xfId="2" applyNumberFormat="1" applyFont="1" applyFill="1" applyBorder="1" applyAlignment="1">
      <alignment horizontal="right"/>
    </xf>
    <xf numFmtId="165" fontId="6" fillId="3" borderId="26" xfId="2" applyNumberFormat="1" applyFont="1" applyFill="1" applyBorder="1" applyAlignment="1">
      <alignment horizontal="right"/>
    </xf>
    <xf numFmtId="9" fontId="0" fillId="0" borderId="2" xfId="0" applyNumberFormat="1" applyBorder="1"/>
    <xf numFmtId="165" fontId="6" fillId="3" borderId="11" xfId="2" applyNumberFormat="1" applyFont="1" applyFill="1" applyBorder="1" applyAlignment="1">
      <alignment horizontal="right" wrapText="1"/>
    </xf>
    <xf numFmtId="0" fontId="21" fillId="2" borderId="2" xfId="0" applyFont="1" applyFill="1" applyBorder="1" applyAlignment="1">
      <alignment horizontal="right"/>
    </xf>
    <xf numFmtId="0" fontId="11" fillId="3" borderId="27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vertical="center"/>
    </xf>
    <xf numFmtId="165" fontId="12" fillId="3" borderId="29" xfId="2" applyNumberFormat="1" applyFont="1" applyFill="1" applyBorder="1" applyAlignment="1">
      <alignment horizontal="center" vertical="center"/>
    </xf>
    <xf numFmtId="165" fontId="12" fillId="3" borderId="30" xfId="2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6" fillId="11" borderId="33" xfId="0" applyFont="1" applyFill="1" applyBorder="1"/>
    <xf numFmtId="0" fontId="6" fillId="11" borderId="34" xfId="0" applyFont="1" applyFill="1" applyBorder="1"/>
    <xf numFmtId="165" fontId="0" fillId="0" borderId="0" xfId="3" applyNumberFormat="1" applyFont="1" applyBorder="1" applyAlignment="1">
      <alignment horizontal="right"/>
    </xf>
    <xf numFmtId="165" fontId="0" fillId="0" borderId="28" xfId="3" applyNumberFormat="1" applyFont="1" applyBorder="1"/>
    <xf numFmtId="0" fontId="0" fillId="12" borderId="35" xfId="0" applyFill="1" applyBorder="1"/>
    <xf numFmtId="0" fontId="0" fillId="12" borderId="36" xfId="0" applyFill="1" applyBorder="1"/>
    <xf numFmtId="0" fontId="0" fillId="0" borderId="35" xfId="0" applyBorder="1"/>
    <xf numFmtId="0" fontId="0" fillId="0" borderId="36" xfId="0" applyBorder="1"/>
    <xf numFmtId="0" fontId="5" fillId="10" borderId="32" xfId="4" applyBorder="1"/>
    <xf numFmtId="0" fontId="5" fillId="10" borderId="0" xfId="4" applyBorder="1"/>
    <xf numFmtId="165" fontId="5" fillId="10" borderId="0" xfId="4" applyNumberFormat="1" applyBorder="1" applyAlignment="1">
      <alignment horizontal="right"/>
    </xf>
    <xf numFmtId="0" fontId="24" fillId="0" borderId="4" xfId="0" applyFont="1" applyBorder="1"/>
    <xf numFmtId="0" fontId="24" fillId="0" borderId="31" xfId="0" applyFont="1" applyBorder="1"/>
    <xf numFmtId="165" fontId="21" fillId="0" borderId="31" xfId="3" applyNumberFormat="1" applyFont="1" applyBorder="1" applyAlignment="1">
      <alignment horizontal="right"/>
    </xf>
    <xf numFmtId="165" fontId="21" fillId="0" borderId="5" xfId="3" applyNumberFormat="1" applyFont="1" applyBorder="1"/>
    <xf numFmtId="0" fontId="25" fillId="0" borderId="0" xfId="0" applyFont="1"/>
    <xf numFmtId="0" fontId="26" fillId="0" borderId="37" xfId="0" applyFont="1" applyBorder="1" applyAlignment="1">
      <alignment horizontal="center" vertical="center"/>
    </xf>
    <xf numFmtId="0" fontId="27" fillId="13" borderId="38" xfId="0" applyFont="1" applyFill="1" applyBorder="1" applyAlignment="1">
      <alignment horizontal="center" vertical="center"/>
    </xf>
    <xf numFmtId="0" fontId="27" fillId="13" borderId="14" xfId="0" applyFont="1" applyFill="1" applyBorder="1" applyAlignment="1">
      <alignment horizontal="right" vertical="center"/>
    </xf>
    <xf numFmtId="9" fontId="28" fillId="0" borderId="5" xfId="0" applyNumberFormat="1" applyFont="1" applyBorder="1" applyAlignment="1">
      <alignment horizontal="right" vertical="center"/>
    </xf>
    <xf numFmtId="0" fontId="27" fillId="13" borderId="22" xfId="0" applyFont="1" applyFill="1" applyBorder="1" applyAlignment="1">
      <alignment horizontal="right" vertical="center"/>
    </xf>
    <xf numFmtId="9" fontId="28" fillId="0" borderId="23" xfId="0" applyNumberFormat="1" applyFont="1" applyBorder="1" applyAlignment="1">
      <alignment horizontal="right" vertical="center"/>
    </xf>
    <xf numFmtId="9" fontId="29" fillId="0" borderId="23" xfId="0" applyNumberFormat="1" applyFont="1" applyBorder="1" applyAlignment="1">
      <alignment horizontal="right" vertical="center"/>
    </xf>
    <xf numFmtId="0" fontId="27" fillId="13" borderId="21" xfId="0" applyFont="1" applyFill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0" fontId="27" fillId="13" borderId="5" xfId="0" applyFont="1" applyFill="1" applyBorder="1" applyAlignment="1">
      <alignment horizontal="center" vertical="center"/>
    </xf>
    <xf numFmtId="9" fontId="6" fillId="13" borderId="28" xfId="0" applyNumberFormat="1" applyFont="1" applyFill="1" applyBorder="1" applyAlignment="1">
      <alignment horizontal="right" vertical="center"/>
    </xf>
    <xf numFmtId="9" fontId="6" fillId="13" borderId="23" xfId="0" applyNumberFormat="1" applyFont="1" applyFill="1" applyBorder="1" applyAlignment="1">
      <alignment horizontal="right" vertical="center"/>
    </xf>
    <xf numFmtId="165" fontId="0" fillId="0" borderId="0" xfId="0" applyNumberFormat="1"/>
    <xf numFmtId="3" fontId="15" fillId="7" borderId="0" xfId="0" applyNumberFormat="1" applyFont="1" applyFill="1" applyBorder="1" applyAlignment="1">
      <alignment horizontal="right" vertical="center" wrapText="1"/>
    </xf>
    <xf numFmtId="9" fontId="30" fillId="7" borderId="14" xfId="0" applyNumberFormat="1" applyFont="1" applyFill="1" applyBorder="1" applyAlignment="1">
      <alignment horizontal="right" vertical="center" wrapText="1"/>
    </xf>
    <xf numFmtId="9" fontId="11" fillId="14" borderId="14" xfId="2" applyNumberFormat="1" applyFont="1" applyFill="1" applyBorder="1" applyAlignment="1">
      <alignment horizontal="right"/>
    </xf>
    <xf numFmtId="9" fontId="0" fillId="15" borderId="2" xfId="0" applyNumberFormat="1" applyFill="1" applyBorder="1"/>
    <xf numFmtId="3" fontId="0" fillId="0" borderId="0" xfId="0" applyNumberFormat="1"/>
    <xf numFmtId="164" fontId="0" fillId="0" borderId="0" xfId="0" applyNumberFormat="1"/>
    <xf numFmtId="0" fontId="6" fillId="11" borderId="34" xfId="0" applyFont="1" applyFill="1" applyBorder="1" applyAlignment="1">
      <alignment horizontal="right"/>
    </xf>
    <xf numFmtId="165" fontId="0" fillId="12" borderId="36" xfId="3" applyNumberFormat="1" applyFont="1" applyFill="1" applyBorder="1"/>
    <xf numFmtId="165" fontId="0" fillId="0" borderId="36" xfId="3" applyNumberFormat="1" applyFont="1" applyBorder="1"/>
    <xf numFmtId="0" fontId="0" fillId="0" borderId="0" xfId="0" applyBorder="1" applyAlignment="1">
      <alignment horizontal="right"/>
    </xf>
    <xf numFmtId="165" fontId="21" fillId="0" borderId="31" xfId="3" applyNumberFormat="1" applyFont="1" applyBorder="1"/>
    <xf numFmtId="0" fontId="0" fillId="0" borderId="0" xfId="0" applyBorder="1"/>
    <xf numFmtId="165" fontId="0" fillId="0" borderId="0" xfId="3" applyNumberFormat="1" applyFont="1" applyBorder="1"/>
    <xf numFmtId="0" fontId="1" fillId="16" borderId="39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164" fontId="8" fillId="0" borderId="2" xfId="0" applyNumberFormat="1" applyFont="1" applyFill="1" applyBorder="1" applyAlignment="1"/>
    <xf numFmtId="0" fontId="6" fillId="3" borderId="0" xfId="1" applyFont="1" applyFill="1" applyBorder="1" applyAlignment="1">
      <alignment horizontal="right" vertical="center"/>
    </xf>
    <xf numFmtId="37" fontId="10" fillId="0" borderId="18" xfId="2" applyNumberFormat="1" applyFont="1" applyFill="1" applyBorder="1" applyAlignment="1">
      <alignment horizontal="right"/>
    </xf>
    <xf numFmtId="37" fontId="5" fillId="0" borderId="19" xfId="2" applyNumberFormat="1" applyFont="1" applyFill="1" applyBorder="1" applyAlignment="1">
      <alignment horizontal="right"/>
    </xf>
    <xf numFmtId="37" fontId="5" fillId="0" borderId="9" xfId="2" applyNumberFormat="1" applyFont="1" applyFill="1" applyBorder="1" applyAlignment="1">
      <alignment horizontal="right"/>
    </xf>
    <xf numFmtId="37" fontId="5" fillId="0" borderId="20" xfId="2" applyNumberFormat="1" applyFont="1" applyFill="1" applyBorder="1" applyAlignment="1">
      <alignment horizontal="right"/>
    </xf>
    <xf numFmtId="165" fontId="11" fillId="5" borderId="4" xfId="2" applyNumberFormat="1" applyFont="1" applyFill="1" applyBorder="1" applyAlignment="1"/>
    <xf numFmtId="165" fontId="5" fillId="0" borderId="12" xfId="2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>
      <alignment horizontal="center"/>
    </xf>
    <xf numFmtId="165" fontId="0" fillId="0" borderId="13" xfId="0" applyNumberFormat="1" applyBorder="1"/>
    <xf numFmtId="9" fontId="11" fillId="14" borderId="4" xfId="2" applyNumberFormat="1" applyFont="1" applyFill="1" applyBorder="1" applyAlignment="1">
      <alignment horizontal="right"/>
    </xf>
    <xf numFmtId="164" fontId="7" fillId="0" borderId="2" xfId="2" applyNumberFormat="1" applyFont="1" applyFill="1" applyBorder="1" applyAlignment="1">
      <alignment horizontal="right"/>
    </xf>
    <xf numFmtId="164" fontId="29" fillId="0" borderId="2" xfId="2" applyNumberFormat="1" applyFont="1" applyFill="1" applyBorder="1" applyAlignment="1">
      <alignment horizontal="right"/>
    </xf>
    <xf numFmtId="0" fontId="6" fillId="3" borderId="37" xfId="1" applyFont="1" applyFill="1" applyBorder="1" applyAlignment="1">
      <alignment horizontal="right" vertical="center" wrapText="1"/>
    </xf>
    <xf numFmtId="0" fontId="6" fillId="3" borderId="26" xfId="1" applyFont="1" applyFill="1" applyBorder="1" applyAlignment="1">
      <alignment horizontal="right" vertical="center" wrapText="1"/>
    </xf>
    <xf numFmtId="0" fontId="6" fillId="3" borderId="40" xfId="1" applyFont="1" applyFill="1" applyBorder="1" applyAlignment="1">
      <alignment horizontal="right" vertical="center" wrapText="1"/>
    </xf>
    <xf numFmtId="164" fontId="29" fillId="0" borderId="7" xfId="2" applyNumberFormat="1" applyFont="1" applyFill="1" applyBorder="1" applyAlignment="1">
      <alignment horizontal="right"/>
    </xf>
    <xf numFmtId="164" fontId="7" fillId="0" borderId="7" xfId="2" applyNumberFormat="1" applyFont="1" applyFill="1" applyBorder="1" applyAlignment="1">
      <alignment horizontal="right"/>
    </xf>
    <xf numFmtId="164" fontId="7" fillId="0" borderId="42" xfId="2" applyNumberFormat="1" applyFont="1" applyFill="1" applyBorder="1" applyAlignment="1">
      <alignment horizontal="right"/>
    </xf>
    <xf numFmtId="10" fontId="29" fillId="0" borderId="2" xfId="0" applyNumberFormat="1" applyFont="1" applyFill="1" applyBorder="1" applyAlignment="1">
      <alignment horizontal="right"/>
    </xf>
    <xf numFmtId="10" fontId="7" fillId="0" borderId="2" xfId="0" applyNumberFormat="1" applyFont="1" applyFill="1" applyBorder="1" applyAlignment="1">
      <alignment horizontal="right"/>
    </xf>
    <xf numFmtId="164" fontId="29" fillId="0" borderId="42" xfId="2" applyNumberFormat="1" applyFont="1" applyFill="1" applyBorder="1" applyAlignment="1">
      <alignment horizontal="right"/>
    </xf>
    <xf numFmtId="9" fontId="31" fillId="7" borderId="14" xfId="0" applyNumberFormat="1" applyFont="1" applyFill="1" applyBorder="1" applyAlignment="1">
      <alignment horizontal="right" vertical="center" wrapText="1"/>
    </xf>
    <xf numFmtId="0" fontId="23" fillId="0" borderId="41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165" fontId="11" fillId="5" borderId="43" xfId="2" applyNumberFormat="1" applyFont="1" applyFill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165" fontId="6" fillId="3" borderId="46" xfId="2" applyNumberFormat="1" applyFont="1" applyFill="1" applyBorder="1" applyAlignment="1">
      <alignment horizontal="center" vertical="center" wrapText="1"/>
    </xf>
    <xf numFmtId="165" fontId="6" fillId="3" borderId="48" xfId="2" applyNumberFormat="1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right"/>
    </xf>
    <xf numFmtId="9" fontId="0" fillId="0" borderId="42" xfId="0" applyNumberFormat="1" applyBorder="1"/>
    <xf numFmtId="0" fontId="24" fillId="0" borderId="0" xfId="0" applyFont="1"/>
    <xf numFmtId="165" fontId="6" fillId="3" borderId="45" xfId="2" applyNumberFormat="1" applyFont="1" applyFill="1" applyBorder="1" applyAlignment="1">
      <alignment horizontal="center"/>
    </xf>
    <xf numFmtId="165" fontId="6" fillId="3" borderId="47" xfId="2" applyNumberFormat="1" applyFont="1" applyFill="1" applyBorder="1" applyAlignment="1">
      <alignment horizontal="center"/>
    </xf>
    <xf numFmtId="9" fontId="0" fillId="0" borderId="2" xfId="0" applyNumberFormat="1" applyFill="1" applyBorder="1"/>
    <xf numFmtId="165" fontId="6" fillId="3" borderId="49" xfId="2" applyNumberFormat="1" applyFont="1" applyFill="1" applyBorder="1" applyAlignment="1">
      <alignment horizontal="center" vertical="center" wrapText="1"/>
    </xf>
    <xf numFmtId="165" fontId="6" fillId="3" borderId="50" xfId="2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9" fontId="0" fillId="0" borderId="0" xfId="0" applyNumberFormat="1" applyFill="1" applyBorder="1"/>
  </cellXfs>
  <cellStyles count="6">
    <cellStyle name="20% - Accent2" xfId="4" builtinId="34"/>
    <cellStyle name="Comma" xfId="3" builtinId="3"/>
    <cellStyle name="Comma 2" xfId="2" xr:uid="{832E4869-6D27-49A1-AEA4-B343E2DD74A4}"/>
    <cellStyle name="Normal" xfId="0" builtinId="0"/>
    <cellStyle name="Normal 3" xfId="1" xr:uid="{6EC9ADE9-2157-4585-AC54-E56E4B751246}"/>
    <cellStyle name="Percent 2" xfId="5" xr:uid="{AB792301-2F41-4020-94E7-E8582725B337}"/>
  </cellStyles>
  <dxfs count="4">
    <dxf>
      <numFmt numFmtId="165" formatCode="_(* #,##0_);_(* \(#,##0\);_(* &quot;-&quot;??_);_(@_)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_(* #,##0_);_(* \(#,##0\);_(* &quot;-&quot;??_);_(@_)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Monthly Occupancy Rates  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 Timeshare Units = 1638, Hotel Units = 918</a:t>
            </a:r>
          </a:p>
        </c:rich>
      </c:tx>
      <c:layout>
        <c:manualLayout>
          <c:xMode val="edge"/>
          <c:yMode val="edge"/>
          <c:x val="0.2949521445585106"/>
          <c:y val="1.7783454764158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3258846992875E-2"/>
          <c:y val="0.20043453876652287"/>
          <c:w val="0.75382370272525578"/>
          <c:h val="0.64215908796252286"/>
        </c:manualLayout>
      </c:layout>
      <c:lineChart>
        <c:grouping val="standard"/>
        <c:varyColors val="0"/>
        <c:ser>
          <c:idx val="0"/>
          <c:order val="0"/>
          <c:tx>
            <c:strRef>
              <c:f>'Industry Monthly Occupancy Rate'!$B$4</c:f>
              <c:strCache>
                <c:ptCount val="1"/>
                <c:pt idx="0">
                  <c:v>Timeshare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4.1572113882550214E-2"/>
                  <c:y val="5.9308365817609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F9-4E33-9A8C-DCDFA7FCECF9}"/>
                </c:ext>
              </c:extLst>
            </c:dLbl>
            <c:dLbl>
              <c:idx val="11"/>
              <c:layout>
                <c:manualLayout>
                  <c:x val="-1.9792669801167066E-2"/>
                  <c:y val="-5.135669328347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10-4CDD-B12C-A9F8839F1305}"/>
                </c:ext>
              </c:extLst>
            </c:dLbl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C8-439A-B1D9-DEF091B0A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'Industry Monthly Occupancy Rate'!$C$2:$R$2</c:f>
              <c:numCache>
                <c:formatCode>mmm\-yy</c:formatCode>
                <c:ptCount val="16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44337</c:v>
                </c:pt>
                <c:pt idx="8">
                  <c:v>44368</c:v>
                </c:pt>
                <c:pt idx="9">
                  <c:v>44398</c:v>
                </c:pt>
                <c:pt idx="10">
                  <c:v>44429</c:v>
                </c:pt>
                <c:pt idx="11">
                  <c:v>44460</c:v>
                </c:pt>
                <c:pt idx="12">
                  <c:v>44490</c:v>
                </c:pt>
                <c:pt idx="13">
                  <c:v>44521</c:v>
                </c:pt>
                <c:pt idx="14">
                  <c:v>44551</c:v>
                </c:pt>
                <c:pt idx="15">
                  <c:v>44582</c:v>
                </c:pt>
              </c:numCache>
            </c:numRef>
          </c:cat>
          <c:val>
            <c:numRef>
              <c:f>'Industry Monthly Occupancy Rate'!$C$4:$R$4</c:f>
              <c:numCache>
                <c:formatCode>0.0%</c:formatCode>
                <c:ptCount val="16"/>
                <c:pt idx="0">
                  <c:v>0.23506363224959514</c:v>
                </c:pt>
                <c:pt idx="1">
                  <c:v>0.280327626459144</c:v>
                </c:pt>
                <c:pt idx="2">
                  <c:v>0.34</c:v>
                </c:pt>
                <c:pt idx="3">
                  <c:v>0.32853846153846156</c:v>
                </c:pt>
                <c:pt idx="4">
                  <c:v>0.30458424908424914</c:v>
                </c:pt>
                <c:pt idx="5">
                  <c:v>0.37970451770451774</c:v>
                </c:pt>
                <c:pt idx="6">
                  <c:v>0.49121978021978024</c:v>
                </c:pt>
                <c:pt idx="7">
                  <c:v>0.505</c:v>
                </c:pt>
                <c:pt idx="8">
                  <c:v>0.54200000000000004</c:v>
                </c:pt>
                <c:pt idx="9">
                  <c:v>0.60499999999999998</c:v>
                </c:pt>
                <c:pt idx="10">
                  <c:v>0.50600000000000001</c:v>
                </c:pt>
                <c:pt idx="11">
                  <c:v>0.307</c:v>
                </c:pt>
                <c:pt idx="12">
                  <c:v>0.48</c:v>
                </c:pt>
                <c:pt idx="13">
                  <c:v>0.65800000000000003</c:v>
                </c:pt>
                <c:pt idx="14">
                  <c:v>0.70599999999999996</c:v>
                </c:pt>
                <c:pt idx="15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3C-484C-A890-099903512AC1}"/>
            </c:ext>
          </c:extLst>
        </c:ser>
        <c:ser>
          <c:idx val="1"/>
          <c:order val="1"/>
          <c:tx>
            <c:strRef>
              <c:f>'Industry Monthly Occupancy Rate'!$B$5</c:f>
              <c:strCache>
                <c:ptCount val="1"/>
                <c:pt idx="0">
                  <c:v>Hotel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1526910467181056E-2"/>
                  <c:y val="-4.1745248364261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F9-4E33-9A8C-DCDFA7FCECF9}"/>
                </c:ext>
              </c:extLst>
            </c:dLbl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C8-439A-B1D9-DEF091B0A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'Industry Monthly Occupancy Rate'!$C$2:$R$2</c:f>
              <c:numCache>
                <c:formatCode>mmm\-yy</c:formatCode>
                <c:ptCount val="16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44337</c:v>
                </c:pt>
                <c:pt idx="8">
                  <c:v>44368</c:v>
                </c:pt>
                <c:pt idx="9">
                  <c:v>44398</c:v>
                </c:pt>
                <c:pt idx="10">
                  <c:v>44429</c:v>
                </c:pt>
                <c:pt idx="11">
                  <c:v>44460</c:v>
                </c:pt>
                <c:pt idx="12">
                  <c:v>44490</c:v>
                </c:pt>
                <c:pt idx="13">
                  <c:v>44521</c:v>
                </c:pt>
                <c:pt idx="14">
                  <c:v>44551</c:v>
                </c:pt>
                <c:pt idx="15">
                  <c:v>44582</c:v>
                </c:pt>
              </c:numCache>
            </c:numRef>
          </c:cat>
          <c:val>
            <c:numRef>
              <c:f>'Industry Monthly Occupancy Rate'!$C$5:$R$5</c:f>
              <c:numCache>
                <c:formatCode>0.0%</c:formatCode>
                <c:ptCount val="16"/>
                <c:pt idx="0">
                  <c:v>0.13100000000000001</c:v>
                </c:pt>
                <c:pt idx="1">
                  <c:v>0.22500000000000001</c:v>
                </c:pt>
                <c:pt idx="2">
                  <c:v>0.22500000000000001</c:v>
                </c:pt>
                <c:pt idx="3">
                  <c:v>0.28999999999999998</c:v>
                </c:pt>
                <c:pt idx="4">
                  <c:v>0.20200000000000001</c:v>
                </c:pt>
                <c:pt idx="5">
                  <c:v>0.25</c:v>
                </c:pt>
                <c:pt idx="6">
                  <c:v>0.52200000000000002</c:v>
                </c:pt>
                <c:pt idx="7">
                  <c:v>0.47049999999999997</c:v>
                </c:pt>
                <c:pt idx="8">
                  <c:v>0.47</c:v>
                </c:pt>
                <c:pt idx="9">
                  <c:v>0.53500000000000003</c:v>
                </c:pt>
                <c:pt idx="10">
                  <c:v>0.48099999999999998</c:v>
                </c:pt>
                <c:pt idx="11">
                  <c:v>0.29299999999999998</c:v>
                </c:pt>
                <c:pt idx="12">
                  <c:v>0.41199999999999998</c:v>
                </c:pt>
                <c:pt idx="13">
                  <c:v>0.68100000000000005</c:v>
                </c:pt>
                <c:pt idx="14">
                  <c:v>0.72299999999999998</c:v>
                </c:pt>
                <c:pt idx="15">
                  <c:v>0.67599999999999993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3C-484C-A890-09990351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189088"/>
        <c:axId val="1304182432"/>
      </c:lineChart>
      <c:dateAx>
        <c:axId val="1304189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2432"/>
        <c:crosses val="autoZero"/>
        <c:auto val="1"/>
        <c:lblOffset val="100"/>
        <c:baseTimeUnit val="months"/>
      </c:dateAx>
      <c:valAx>
        <c:axId val="13041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Monthly Occupancy Rates  </a:t>
            </a:r>
          </a:p>
          <a:p>
            <a:pPr>
              <a:defRPr/>
            </a:pPr>
            <a:r>
              <a:rPr lang="en-US" sz="1200" b="0" i="0" baseline="0">
                <a:effectLst/>
              </a:rPr>
              <a:t>Room Units = 2556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98636454827313E-2"/>
          <c:y val="0.20592624173950116"/>
          <c:w val="0.9278363741080623"/>
          <c:h val="0.6909048487890197"/>
        </c:manualLayout>
      </c:layout>
      <c:lineChart>
        <c:grouping val="standard"/>
        <c:varyColors val="0"/>
        <c:ser>
          <c:idx val="1"/>
          <c:order val="0"/>
          <c:tx>
            <c:strRef>
              <c:f>'Industry Monthly Occupancy Rate'!$B$3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1.621285069427688E-2"/>
                  <c:y val="-5.7561944048802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68-4FAD-A2E3-7050ADC70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'Industry Monthly Occupancy Rate'!$C$2:$R$2</c:f>
              <c:numCache>
                <c:formatCode>mmm\-yy</c:formatCode>
                <c:ptCount val="16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44337</c:v>
                </c:pt>
                <c:pt idx="8">
                  <c:v>44368</c:v>
                </c:pt>
                <c:pt idx="9">
                  <c:v>44398</c:v>
                </c:pt>
                <c:pt idx="10">
                  <c:v>44429</c:v>
                </c:pt>
                <c:pt idx="11">
                  <c:v>44460</c:v>
                </c:pt>
                <c:pt idx="12">
                  <c:v>44490</c:v>
                </c:pt>
                <c:pt idx="13">
                  <c:v>44521</c:v>
                </c:pt>
                <c:pt idx="14">
                  <c:v>44551</c:v>
                </c:pt>
                <c:pt idx="15">
                  <c:v>44582</c:v>
                </c:pt>
              </c:numCache>
            </c:numRef>
          </c:cat>
          <c:val>
            <c:numRef>
              <c:f>'Industry Monthly Occupancy Rate'!$C$3:$R$3</c:f>
              <c:numCache>
                <c:formatCode>0.0%</c:formatCode>
                <c:ptCount val="16"/>
                <c:pt idx="0">
                  <c:v>0.20444711753108238</c:v>
                </c:pt>
                <c:pt idx="1">
                  <c:v>0.2649559730790802</c:v>
                </c:pt>
                <c:pt idx="2">
                  <c:v>0.29199999999999998</c:v>
                </c:pt>
                <c:pt idx="3">
                  <c:v>0.30765884194053211</c:v>
                </c:pt>
                <c:pt idx="4">
                  <c:v>0.26933586565373852</c:v>
                </c:pt>
                <c:pt idx="5">
                  <c:v>0.33483926429428224</c:v>
                </c:pt>
                <c:pt idx="6">
                  <c:v>0.50189844062375066</c:v>
                </c:pt>
                <c:pt idx="7">
                  <c:v>0.49299999999999999</c:v>
                </c:pt>
                <c:pt idx="8">
                  <c:v>0.51600000000000001</c:v>
                </c:pt>
                <c:pt idx="9">
                  <c:v>0.57999999999999996</c:v>
                </c:pt>
                <c:pt idx="10">
                  <c:v>0.497</c:v>
                </c:pt>
                <c:pt idx="11">
                  <c:v>0.30499999999999999</c:v>
                </c:pt>
                <c:pt idx="12">
                  <c:v>0.45600000000000002</c:v>
                </c:pt>
                <c:pt idx="13">
                  <c:v>0.66600000000000004</c:v>
                </c:pt>
                <c:pt idx="14">
                  <c:v>0.71199999999999997</c:v>
                </c:pt>
                <c:pt idx="15">
                  <c:v>0.68099999999999994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E-476F-AEB6-AFB482498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189088"/>
        <c:axId val="1304182432"/>
      </c:lineChart>
      <c:dateAx>
        <c:axId val="1304189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2432"/>
        <c:crosses val="autoZero"/>
        <c:auto val="1"/>
        <c:lblOffset val="100"/>
        <c:baseTimeUnit val="months"/>
      </c:dateAx>
      <c:valAx>
        <c:axId val="13041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/>
              <a:t>Weekly Occupancy Rates  </a:t>
            </a:r>
          </a:p>
          <a:p>
            <a:pPr>
              <a:defRPr sz="1500"/>
            </a:pPr>
            <a:r>
              <a:rPr lang="en-US" sz="1500"/>
              <a:t> Timeshare(n)= 1285, Hotel(n)=918</a:t>
            </a:r>
          </a:p>
          <a:p>
            <a:pPr>
              <a:defRPr sz="1500"/>
            </a:pPr>
            <a:r>
              <a:rPr lang="en-US" sz="1500"/>
              <a:t> </a:t>
            </a:r>
          </a:p>
        </c:rich>
      </c:tx>
      <c:layout>
        <c:manualLayout>
          <c:xMode val="edge"/>
          <c:yMode val="edge"/>
          <c:x val="0.39788867443062242"/>
          <c:y val="1.782374008737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202118765997846E-2"/>
          <c:y val="7.4482032907512125E-2"/>
          <c:w val="0.97249441891805588"/>
          <c:h val="0.74199338099348633"/>
        </c:manualLayout>
      </c:layout>
      <c:lineChart>
        <c:grouping val="standard"/>
        <c:varyColors val="0"/>
        <c:ser>
          <c:idx val="0"/>
          <c:order val="0"/>
          <c:tx>
            <c:strRef>
              <c:f>'Industry Weekly Occ Rate'!$C$5</c:f>
              <c:strCache>
                <c:ptCount val="1"/>
                <c:pt idx="0">
                  <c:v>Timeshare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'Industry Weekly Occ Rate'!$D$3:$BZ$3</c:f>
              <c:strCache>
                <c:ptCount val="75"/>
                <c:pt idx="0">
                  <c:v>Sep 14 - Sep 20</c:v>
                </c:pt>
                <c:pt idx="1">
                  <c:v>Sep 21 - Sep 27</c:v>
                </c:pt>
                <c:pt idx="2">
                  <c:v>Sep 28 - Oct 4</c:v>
                </c:pt>
                <c:pt idx="3">
                  <c:v>Oct 5 - Oct 11</c:v>
                </c:pt>
                <c:pt idx="4">
                  <c:v>Oct 12 - Oct 18</c:v>
                </c:pt>
                <c:pt idx="5">
                  <c:v>Oct 19 - Oct 25</c:v>
                </c:pt>
                <c:pt idx="6">
                  <c:v>Oct 26 - Nov 1</c:v>
                </c:pt>
                <c:pt idx="7">
                  <c:v>Nov 2- Nov 8</c:v>
                </c:pt>
                <c:pt idx="8">
                  <c:v>Nov 9 - Nov 15</c:v>
                </c:pt>
                <c:pt idx="9">
                  <c:v>Nov 16 - Nov 22</c:v>
                </c:pt>
                <c:pt idx="10">
                  <c:v>Nov 23 - Nov 29</c:v>
                </c:pt>
                <c:pt idx="11">
                  <c:v>Nov 30 -  Dec 6</c:v>
                </c:pt>
                <c:pt idx="12">
                  <c:v>Dec 7 - Dec 13</c:v>
                </c:pt>
                <c:pt idx="13">
                  <c:v>Dec 14 - Dec 20</c:v>
                </c:pt>
                <c:pt idx="14">
                  <c:v>Dec 21 - Dec 27</c:v>
                </c:pt>
                <c:pt idx="15">
                  <c:v>Dec 28 - Jan 3</c:v>
                </c:pt>
                <c:pt idx="16">
                  <c:v>Jan 4 - Jan 10</c:v>
                </c:pt>
                <c:pt idx="17">
                  <c:v>Jan 11 - Jan 17</c:v>
                </c:pt>
                <c:pt idx="18">
                  <c:v>Jan 18 - Jan 24</c:v>
                </c:pt>
                <c:pt idx="19">
                  <c:v>Jan 25 - Jan 31</c:v>
                </c:pt>
                <c:pt idx="20">
                  <c:v>Feb 1 - Feb 7</c:v>
                </c:pt>
                <c:pt idx="21">
                  <c:v>Feb 8 - Feb 14</c:v>
                </c:pt>
                <c:pt idx="22">
                  <c:v>Feb 15 - Feb 21</c:v>
                </c:pt>
                <c:pt idx="23">
                  <c:v>Feb 22 - Feb 28</c:v>
                </c:pt>
                <c:pt idx="24">
                  <c:v>Mar 1 - Mar 7</c:v>
                </c:pt>
                <c:pt idx="25">
                  <c:v>Mar 8 - Mar 14</c:v>
                </c:pt>
                <c:pt idx="26">
                  <c:v>Mar 15 - Mar 21</c:v>
                </c:pt>
                <c:pt idx="27">
                  <c:v>Mar 22 - Mar 28</c:v>
                </c:pt>
                <c:pt idx="28">
                  <c:v>Mar 29 - Apr 4</c:v>
                </c:pt>
                <c:pt idx="29">
                  <c:v>Apr 5 - Apr 11</c:v>
                </c:pt>
                <c:pt idx="30">
                  <c:v>Apr 12 - Apr 18</c:v>
                </c:pt>
                <c:pt idx="31">
                  <c:v>Apr 19 - Apr 25</c:v>
                </c:pt>
                <c:pt idx="32">
                  <c:v>Apr26 - May 2</c:v>
                </c:pt>
                <c:pt idx="33">
                  <c:v>May 3 - May 9</c:v>
                </c:pt>
                <c:pt idx="34">
                  <c:v>May 10 - May 16</c:v>
                </c:pt>
                <c:pt idx="35">
                  <c:v>May 17 - May 23</c:v>
                </c:pt>
                <c:pt idx="36">
                  <c:v>May 24 - May 30</c:v>
                </c:pt>
                <c:pt idx="37">
                  <c:v>May 31 - Jun 6</c:v>
                </c:pt>
                <c:pt idx="38">
                  <c:v>Jun 7 - Jun 13</c:v>
                </c:pt>
                <c:pt idx="39">
                  <c:v>Jun 14 - Jun 20</c:v>
                </c:pt>
                <c:pt idx="40">
                  <c:v>Jun 21 - Jun 27</c:v>
                </c:pt>
                <c:pt idx="41">
                  <c:v>Jun 28 - Jul 4</c:v>
                </c:pt>
                <c:pt idx="42">
                  <c:v>Jul 5 - Jul 11</c:v>
                </c:pt>
                <c:pt idx="43">
                  <c:v>Jul 12 - Jul 18</c:v>
                </c:pt>
                <c:pt idx="44">
                  <c:v>Jul 19 - Jul 25</c:v>
                </c:pt>
                <c:pt idx="45">
                  <c:v>Jul 26 - Aug 1</c:v>
                </c:pt>
                <c:pt idx="46">
                  <c:v>Aug 2 - Aug 8</c:v>
                </c:pt>
                <c:pt idx="47">
                  <c:v>Aug 9 - Aug 15</c:v>
                </c:pt>
                <c:pt idx="48">
                  <c:v>Aug 16 - Aug 22</c:v>
                </c:pt>
                <c:pt idx="49">
                  <c:v>Aug 23 - Aug 29</c:v>
                </c:pt>
                <c:pt idx="50">
                  <c:v>Aug 30 - Sep 5</c:v>
                </c:pt>
                <c:pt idx="51">
                  <c:v>Sep 6 - Sep 12</c:v>
                </c:pt>
                <c:pt idx="52">
                  <c:v>Sep 6 - Sep 12</c:v>
                </c:pt>
                <c:pt idx="53">
                  <c:v>Sep 13 - Sep 19</c:v>
                </c:pt>
                <c:pt idx="54">
                  <c:v>Sep 20 - Sep 26</c:v>
                </c:pt>
                <c:pt idx="55">
                  <c:v>Sep 27 - Oct 3</c:v>
                </c:pt>
                <c:pt idx="56">
                  <c:v>Oct 4 - Oct 10</c:v>
                </c:pt>
                <c:pt idx="57">
                  <c:v>Oct 11 - Oct 17</c:v>
                </c:pt>
                <c:pt idx="58">
                  <c:v>Oct 18 - Oct 24</c:v>
                </c:pt>
                <c:pt idx="59">
                  <c:v>Occt 25 - Oct 31</c:v>
                </c:pt>
                <c:pt idx="60">
                  <c:v>Nov 1 - Nov 7</c:v>
                </c:pt>
                <c:pt idx="61">
                  <c:v>Nov 8 - Nov 14</c:v>
                </c:pt>
                <c:pt idx="62">
                  <c:v>Nov 15 - Nov21</c:v>
                </c:pt>
                <c:pt idx="63">
                  <c:v>Nov 22 - Nov 28</c:v>
                </c:pt>
                <c:pt idx="64">
                  <c:v>Nov 29 - Dec 5</c:v>
                </c:pt>
                <c:pt idx="65">
                  <c:v>Dec 6 - Dec 12</c:v>
                </c:pt>
                <c:pt idx="66">
                  <c:v>Dec 13  Dec 19 </c:v>
                </c:pt>
                <c:pt idx="67">
                  <c:v>Dec 20 - Dec 26</c:v>
                </c:pt>
                <c:pt idx="68">
                  <c:v>Dec 27 - Jan 2</c:v>
                </c:pt>
                <c:pt idx="69">
                  <c:v>Jan 3 - Jan 9</c:v>
                </c:pt>
                <c:pt idx="70">
                  <c:v>Jan 10 - Jan 16</c:v>
                </c:pt>
                <c:pt idx="71">
                  <c:v>Jan 17 - Jan 23</c:v>
                </c:pt>
                <c:pt idx="72">
                  <c:v>Jan 24 - Jan 30</c:v>
                </c:pt>
                <c:pt idx="73">
                  <c:v>Jan 31 - Feb 6</c:v>
                </c:pt>
                <c:pt idx="74">
                  <c:v>Feb 7 - Feb 13</c:v>
                </c:pt>
              </c:strCache>
            </c:strRef>
          </c:cat>
          <c:val>
            <c:numRef>
              <c:f>'Industry Weekly Occ Rate'!$D$5:$BZ$5</c:f>
              <c:numCache>
                <c:formatCode>0.0%</c:formatCode>
                <c:ptCount val="75"/>
                <c:pt idx="0">
                  <c:v>0.14767860116569526</c:v>
                </c:pt>
                <c:pt idx="1">
                  <c:v>0.15048626144879265</c:v>
                </c:pt>
                <c:pt idx="2">
                  <c:v>0.17181681931723564</c:v>
                </c:pt>
                <c:pt idx="3">
                  <c:v>0.23085758754863811</c:v>
                </c:pt>
                <c:pt idx="4">
                  <c:v>0.22016342412451365</c:v>
                </c:pt>
                <c:pt idx="5">
                  <c:v>0.23600622568093382</c:v>
                </c:pt>
                <c:pt idx="6">
                  <c:v>0.2598038910505836</c:v>
                </c:pt>
                <c:pt idx="7">
                  <c:v>0.2579035019455253</c:v>
                </c:pt>
                <c:pt idx="8">
                  <c:v>0.3075050583657587</c:v>
                </c:pt>
                <c:pt idx="9">
                  <c:v>0.28913151750972771</c:v>
                </c:pt>
                <c:pt idx="10">
                  <c:v>0.26677042801556428</c:v>
                </c:pt>
                <c:pt idx="11">
                  <c:v>0.31609743190661488</c:v>
                </c:pt>
                <c:pt idx="12">
                  <c:v>0.3215112840466926</c:v>
                </c:pt>
                <c:pt idx="13">
                  <c:v>0.29478443579766533</c:v>
                </c:pt>
                <c:pt idx="14">
                  <c:v>0.35493540856031131</c:v>
                </c:pt>
                <c:pt idx="15">
                  <c:v>0.48091673151750969</c:v>
                </c:pt>
                <c:pt idx="16">
                  <c:v>0.33857743190661477</c:v>
                </c:pt>
                <c:pt idx="17">
                  <c:v>0.34287782101167319</c:v>
                </c:pt>
                <c:pt idx="18">
                  <c:v>0.35396108949416349</c:v>
                </c:pt>
                <c:pt idx="19">
                  <c:v>0.30776342412451363</c:v>
                </c:pt>
                <c:pt idx="20">
                  <c:v>0.29551750972762647</c:v>
                </c:pt>
                <c:pt idx="21">
                  <c:v>0.34851361867704272</c:v>
                </c:pt>
                <c:pt idx="22">
                  <c:v>0.35124046692607008</c:v>
                </c:pt>
                <c:pt idx="23">
                  <c:v>0.34204046692606999</c:v>
                </c:pt>
                <c:pt idx="24">
                  <c:v>0.33960778210116738</c:v>
                </c:pt>
                <c:pt idx="25">
                  <c:v>0.35892762645914394</c:v>
                </c:pt>
                <c:pt idx="26">
                  <c:v>0.37047626459143967</c:v>
                </c:pt>
                <c:pt idx="27">
                  <c:v>0.39857898832684813</c:v>
                </c:pt>
                <c:pt idx="28">
                  <c:v>0.50811673151750969</c:v>
                </c:pt>
                <c:pt idx="29">
                  <c:v>0.45082801556420221</c:v>
                </c:pt>
                <c:pt idx="30">
                  <c:v>0.43741634241245142</c:v>
                </c:pt>
                <c:pt idx="31">
                  <c:v>0.5578645914396887</c:v>
                </c:pt>
                <c:pt idx="32">
                  <c:v>0.54807470817120618</c:v>
                </c:pt>
                <c:pt idx="33">
                  <c:v>0.5189789883268483</c:v>
                </c:pt>
                <c:pt idx="34">
                  <c:v>0.52754085603112844</c:v>
                </c:pt>
                <c:pt idx="35">
                  <c:v>0.52529494163424129</c:v>
                </c:pt>
                <c:pt idx="36">
                  <c:v>0.53338988326848236</c:v>
                </c:pt>
                <c:pt idx="37">
                  <c:v>0.51254941634241247</c:v>
                </c:pt>
                <c:pt idx="38">
                  <c:v>0.53214319066147853</c:v>
                </c:pt>
                <c:pt idx="39">
                  <c:v>0.55398443579766532</c:v>
                </c:pt>
                <c:pt idx="40">
                  <c:v>0.58845603112840461</c:v>
                </c:pt>
                <c:pt idx="41">
                  <c:v>0.60582412451361867</c:v>
                </c:pt>
                <c:pt idx="42">
                  <c:v>0.61887315175097268</c:v>
                </c:pt>
                <c:pt idx="43">
                  <c:v>0.62937743190661477</c:v>
                </c:pt>
                <c:pt idx="44">
                  <c:v>0.65843424124513616</c:v>
                </c:pt>
                <c:pt idx="45">
                  <c:v>0.63263346303501955</c:v>
                </c:pt>
                <c:pt idx="46">
                  <c:v>0.60857587548638126</c:v>
                </c:pt>
                <c:pt idx="47">
                  <c:v>0.54581789883268483</c:v>
                </c:pt>
                <c:pt idx="48">
                  <c:v>0.50987859922178991</c:v>
                </c:pt>
                <c:pt idx="49">
                  <c:v>0.45514863813229578</c:v>
                </c:pt>
                <c:pt idx="50">
                  <c:v>0.36131050583657587</c:v>
                </c:pt>
                <c:pt idx="51">
                  <c:v>0.312179766536965</c:v>
                </c:pt>
                <c:pt idx="52">
                  <c:v>0.312179766536965</c:v>
                </c:pt>
                <c:pt idx="53">
                  <c:v>0.27947548638132297</c:v>
                </c:pt>
                <c:pt idx="54">
                  <c:v>0.29844124513618675</c:v>
                </c:pt>
                <c:pt idx="55">
                  <c:v>0.33688404669260696</c:v>
                </c:pt>
                <c:pt idx="56">
                  <c:v>0.44532293423271502</c:v>
                </c:pt>
                <c:pt idx="57">
                  <c:v>0.4035571984435799</c:v>
                </c:pt>
                <c:pt idx="58">
                  <c:v>0.47438542510121456</c:v>
                </c:pt>
                <c:pt idx="59">
                  <c:v>0.58044202334630357</c:v>
                </c:pt>
                <c:pt idx="60">
                  <c:v>0.61909105058365765</c:v>
                </c:pt>
                <c:pt idx="61">
                  <c:v>0.69371206225680937</c:v>
                </c:pt>
                <c:pt idx="62">
                  <c:v>0.68509494163424123</c:v>
                </c:pt>
                <c:pt idx="63">
                  <c:v>0.67</c:v>
                </c:pt>
                <c:pt idx="64">
                  <c:v>0.70099999999999996</c:v>
                </c:pt>
                <c:pt idx="65">
                  <c:v>0.68300000000000005</c:v>
                </c:pt>
                <c:pt idx="66">
                  <c:v>0.68431984435797677</c:v>
                </c:pt>
                <c:pt idx="67">
                  <c:v>0.61621867704280142</c:v>
                </c:pt>
                <c:pt idx="68">
                  <c:v>0.7565743190661478</c:v>
                </c:pt>
                <c:pt idx="69">
                  <c:v>0.67347392996108946</c:v>
                </c:pt>
                <c:pt idx="70">
                  <c:v>0.66666339869281033</c:v>
                </c:pt>
                <c:pt idx="71">
                  <c:v>0.66218210116731513</c:v>
                </c:pt>
                <c:pt idx="72">
                  <c:v>0.67991673151750975</c:v>
                </c:pt>
                <c:pt idx="73">
                  <c:v>0.7098000000000001</c:v>
                </c:pt>
                <c:pt idx="74">
                  <c:v>0.70397976653696503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9-40DC-ABA0-496549324483}"/>
            </c:ext>
          </c:extLst>
        </c:ser>
        <c:ser>
          <c:idx val="1"/>
          <c:order val="1"/>
          <c:tx>
            <c:strRef>
              <c:f>'Industry Weekly Occ Rate'!$C$6</c:f>
              <c:strCache>
                <c:ptCount val="1"/>
                <c:pt idx="0">
                  <c:v>Hotel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'Industry Weekly Occ Rate'!$D$3:$BZ$3</c:f>
              <c:strCache>
                <c:ptCount val="75"/>
                <c:pt idx="0">
                  <c:v>Sep 14 - Sep 20</c:v>
                </c:pt>
                <c:pt idx="1">
                  <c:v>Sep 21 - Sep 27</c:v>
                </c:pt>
                <c:pt idx="2">
                  <c:v>Sep 28 - Oct 4</c:v>
                </c:pt>
                <c:pt idx="3">
                  <c:v>Oct 5 - Oct 11</c:v>
                </c:pt>
                <c:pt idx="4">
                  <c:v>Oct 12 - Oct 18</c:v>
                </c:pt>
                <c:pt idx="5">
                  <c:v>Oct 19 - Oct 25</c:v>
                </c:pt>
                <c:pt idx="6">
                  <c:v>Oct 26 - Nov 1</c:v>
                </c:pt>
                <c:pt idx="7">
                  <c:v>Nov 2- Nov 8</c:v>
                </c:pt>
                <c:pt idx="8">
                  <c:v>Nov 9 - Nov 15</c:v>
                </c:pt>
                <c:pt idx="9">
                  <c:v>Nov 16 - Nov 22</c:v>
                </c:pt>
                <c:pt idx="10">
                  <c:v>Nov 23 - Nov 29</c:v>
                </c:pt>
                <c:pt idx="11">
                  <c:v>Nov 30 -  Dec 6</c:v>
                </c:pt>
                <c:pt idx="12">
                  <c:v>Dec 7 - Dec 13</c:v>
                </c:pt>
                <c:pt idx="13">
                  <c:v>Dec 14 - Dec 20</c:v>
                </c:pt>
                <c:pt idx="14">
                  <c:v>Dec 21 - Dec 27</c:v>
                </c:pt>
                <c:pt idx="15">
                  <c:v>Dec 28 - Jan 3</c:v>
                </c:pt>
                <c:pt idx="16">
                  <c:v>Jan 4 - Jan 10</c:v>
                </c:pt>
                <c:pt idx="17">
                  <c:v>Jan 11 - Jan 17</c:v>
                </c:pt>
                <c:pt idx="18">
                  <c:v>Jan 18 - Jan 24</c:v>
                </c:pt>
                <c:pt idx="19">
                  <c:v>Jan 25 - Jan 31</c:v>
                </c:pt>
                <c:pt idx="20">
                  <c:v>Feb 1 - Feb 7</c:v>
                </c:pt>
                <c:pt idx="21">
                  <c:v>Feb 8 - Feb 14</c:v>
                </c:pt>
                <c:pt idx="22">
                  <c:v>Feb 15 - Feb 21</c:v>
                </c:pt>
                <c:pt idx="23">
                  <c:v>Feb 22 - Feb 28</c:v>
                </c:pt>
                <c:pt idx="24">
                  <c:v>Mar 1 - Mar 7</c:v>
                </c:pt>
                <c:pt idx="25">
                  <c:v>Mar 8 - Mar 14</c:v>
                </c:pt>
                <c:pt idx="26">
                  <c:v>Mar 15 - Mar 21</c:v>
                </c:pt>
                <c:pt idx="27">
                  <c:v>Mar 22 - Mar 28</c:v>
                </c:pt>
                <c:pt idx="28">
                  <c:v>Mar 29 - Apr 4</c:v>
                </c:pt>
                <c:pt idx="29">
                  <c:v>Apr 5 - Apr 11</c:v>
                </c:pt>
                <c:pt idx="30">
                  <c:v>Apr 12 - Apr 18</c:v>
                </c:pt>
                <c:pt idx="31">
                  <c:v>Apr 19 - Apr 25</c:v>
                </c:pt>
                <c:pt idx="32">
                  <c:v>Apr26 - May 2</c:v>
                </c:pt>
                <c:pt idx="33">
                  <c:v>May 3 - May 9</c:v>
                </c:pt>
                <c:pt idx="34">
                  <c:v>May 10 - May 16</c:v>
                </c:pt>
                <c:pt idx="35">
                  <c:v>May 17 - May 23</c:v>
                </c:pt>
                <c:pt idx="36">
                  <c:v>May 24 - May 30</c:v>
                </c:pt>
                <c:pt idx="37">
                  <c:v>May 31 - Jun 6</c:v>
                </c:pt>
                <c:pt idx="38">
                  <c:v>Jun 7 - Jun 13</c:v>
                </c:pt>
                <c:pt idx="39">
                  <c:v>Jun 14 - Jun 20</c:v>
                </c:pt>
                <c:pt idx="40">
                  <c:v>Jun 21 - Jun 27</c:v>
                </c:pt>
                <c:pt idx="41">
                  <c:v>Jun 28 - Jul 4</c:v>
                </c:pt>
                <c:pt idx="42">
                  <c:v>Jul 5 - Jul 11</c:v>
                </c:pt>
                <c:pt idx="43">
                  <c:v>Jul 12 - Jul 18</c:v>
                </c:pt>
                <c:pt idx="44">
                  <c:v>Jul 19 - Jul 25</c:v>
                </c:pt>
                <c:pt idx="45">
                  <c:v>Jul 26 - Aug 1</c:v>
                </c:pt>
                <c:pt idx="46">
                  <c:v>Aug 2 - Aug 8</c:v>
                </c:pt>
                <c:pt idx="47">
                  <c:v>Aug 9 - Aug 15</c:v>
                </c:pt>
                <c:pt idx="48">
                  <c:v>Aug 16 - Aug 22</c:v>
                </c:pt>
                <c:pt idx="49">
                  <c:v>Aug 23 - Aug 29</c:v>
                </c:pt>
                <c:pt idx="50">
                  <c:v>Aug 30 - Sep 5</c:v>
                </c:pt>
                <c:pt idx="51">
                  <c:v>Sep 6 - Sep 12</c:v>
                </c:pt>
                <c:pt idx="52">
                  <c:v>Sep 6 - Sep 12</c:v>
                </c:pt>
                <c:pt idx="53">
                  <c:v>Sep 13 - Sep 19</c:v>
                </c:pt>
                <c:pt idx="54">
                  <c:v>Sep 20 - Sep 26</c:v>
                </c:pt>
                <c:pt idx="55">
                  <c:v>Sep 27 - Oct 3</c:v>
                </c:pt>
                <c:pt idx="56">
                  <c:v>Oct 4 - Oct 10</c:v>
                </c:pt>
                <c:pt idx="57">
                  <c:v>Oct 11 - Oct 17</c:v>
                </c:pt>
                <c:pt idx="58">
                  <c:v>Oct 18 - Oct 24</c:v>
                </c:pt>
                <c:pt idx="59">
                  <c:v>Occt 25 - Oct 31</c:v>
                </c:pt>
                <c:pt idx="60">
                  <c:v>Nov 1 - Nov 7</c:v>
                </c:pt>
                <c:pt idx="61">
                  <c:v>Nov 8 - Nov 14</c:v>
                </c:pt>
                <c:pt idx="62">
                  <c:v>Nov 15 - Nov21</c:v>
                </c:pt>
                <c:pt idx="63">
                  <c:v>Nov 22 - Nov 28</c:v>
                </c:pt>
                <c:pt idx="64">
                  <c:v>Nov 29 - Dec 5</c:v>
                </c:pt>
                <c:pt idx="65">
                  <c:v>Dec 6 - Dec 12</c:v>
                </c:pt>
                <c:pt idx="66">
                  <c:v>Dec 13  Dec 19 </c:v>
                </c:pt>
                <c:pt idx="67">
                  <c:v>Dec 20 - Dec 26</c:v>
                </c:pt>
                <c:pt idx="68">
                  <c:v>Dec 27 - Jan 2</c:v>
                </c:pt>
                <c:pt idx="69">
                  <c:v>Jan 3 - Jan 9</c:v>
                </c:pt>
                <c:pt idx="70">
                  <c:v>Jan 10 - Jan 16</c:v>
                </c:pt>
                <c:pt idx="71">
                  <c:v>Jan 17 - Jan 23</c:v>
                </c:pt>
                <c:pt idx="72">
                  <c:v>Jan 24 - Jan 30</c:v>
                </c:pt>
                <c:pt idx="73">
                  <c:v>Jan 31 - Feb 6</c:v>
                </c:pt>
                <c:pt idx="74">
                  <c:v>Feb 7 - Feb 13</c:v>
                </c:pt>
              </c:strCache>
            </c:strRef>
          </c:cat>
          <c:val>
            <c:numRef>
              <c:f>'Industry Weekly Occ Rate'!$D$6:$BZ$6</c:f>
              <c:numCache>
                <c:formatCode>0.0%</c:formatCode>
                <c:ptCount val="75"/>
                <c:pt idx="0">
                  <c:v>8.831211498973307E-2</c:v>
                </c:pt>
                <c:pt idx="1">
                  <c:v>0.10829363449691992</c:v>
                </c:pt>
                <c:pt idx="2">
                  <c:v>0.11247227926078031</c:v>
                </c:pt>
                <c:pt idx="3">
                  <c:v>0.11040205338809037</c:v>
                </c:pt>
                <c:pt idx="4">
                  <c:v>0.1232277108433735</c:v>
                </c:pt>
                <c:pt idx="5">
                  <c:v>0.13647389558232934</c:v>
                </c:pt>
                <c:pt idx="6">
                  <c:v>0.17157469879518075</c:v>
                </c:pt>
                <c:pt idx="7">
                  <c:v>0.18253212851405626</c:v>
                </c:pt>
                <c:pt idx="8">
                  <c:v>0.24417871485943773</c:v>
                </c:pt>
                <c:pt idx="9">
                  <c:v>0.22592971887550198</c:v>
                </c:pt>
                <c:pt idx="10">
                  <c:v>0.24852811244979922</c:v>
                </c:pt>
                <c:pt idx="11">
                  <c:v>0.28110210843373495</c:v>
                </c:pt>
                <c:pt idx="12">
                  <c:v>0.28463253012048195</c:v>
                </c:pt>
                <c:pt idx="13">
                  <c:v>0.18960130718954243</c:v>
                </c:pt>
                <c:pt idx="14">
                  <c:v>0.28353267973856211</c:v>
                </c:pt>
                <c:pt idx="15">
                  <c:v>0.4112058823529412</c:v>
                </c:pt>
                <c:pt idx="16">
                  <c:v>0.2485631808278867</c:v>
                </c:pt>
                <c:pt idx="17">
                  <c:v>0.31853758169934637</c:v>
                </c:pt>
                <c:pt idx="18">
                  <c:v>0.33104030501089321</c:v>
                </c:pt>
                <c:pt idx="19">
                  <c:v>0.22586601307189538</c:v>
                </c:pt>
                <c:pt idx="20">
                  <c:v>0.17383551198257083</c:v>
                </c:pt>
                <c:pt idx="21">
                  <c:v>0.22986710239651414</c:v>
                </c:pt>
                <c:pt idx="22">
                  <c:v>0.20212309368191725</c:v>
                </c:pt>
                <c:pt idx="23">
                  <c:v>0.19096755504055621</c:v>
                </c:pt>
                <c:pt idx="24">
                  <c:v>0.20709965237543454</c:v>
                </c:pt>
                <c:pt idx="25">
                  <c:v>0.21939745075318659</c:v>
                </c:pt>
                <c:pt idx="26">
                  <c:v>0.23728736964078795</c:v>
                </c:pt>
                <c:pt idx="27">
                  <c:v>0.28648319814600232</c:v>
                </c:pt>
                <c:pt idx="28">
                  <c:v>0.55086326767091531</c:v>
                </c:pt>
                <c:pt idx="29">
                  <c:v>0.48388876013904986</c:v>
                </c:pt>
                <c:pt idx="30">
                  <c:v>0.46463962920046353</c:v>
                </c:pt>
                <c:pt idx="31">
                  <c:v>0.59635225955967552</c:v>
                </c:pt>
                <c:pt idx="32">
                  <c:v>0.52520741599073006</c:v>
                </c:pt>
                <c:pt idx="33">
                  <c:v>0.5787056778679025</c:v>
                </c:pt>
                <c:pt idx="34">
                  <c:v>0.47071494785631524</c:v>
                </c:pt>
                <c:pt idx="35">
                  <c:v>0.46395828505214365</c:v>
                </c:pt>
                <c:pt idx="36">
                  <c:v>0.53782155272305909</c:v>
                </c:pt>
                <c:pt idx="37">
                  <c:v>0.41860370799536495</c:v>
                </c:pt>
                <c:pt idx="38">
                  <c:v>0.47217497103128619</c:v>
                </c:pt>
                <c:pt idx="39">
                  <c:v>0.49684704519119349</c:v>
                </c:pt>
                <c:pt idx="40">
                  <c:v>0.52719200887902329</c:v>
                </c:pt>
                <c:pt idx="41">
                  <c:v>0.47703662597114321</c:v>
                </c:pt>
                <c:pt idx="42">
                  <c:v>0.49019172113289766</c:v>
                </c:pt>
                <c:pt idx="43">
                  <c:v>0.62071941638608319</c:v>
                </c:pt>
                <c:pt idx="44">
                  <c:v>0.56508754208754219</c:v>
                </c:pt>
                <c:pt idx="45">
                  <c:v>0.50180920314253652</c:v>
                </c:pt>
                <c:pt idx="46">
                  <c:v>0.50016861826697889</c:v>
                </c:pt>
                <c:pt idx="47">
                  <c:v>0.56374590163934424</c:v>
                </c:pt>
                <c:pt idx="48">
                  <c:v>0.51195784543325529</c:v>
                </c:pt>
                <c:pt idx="49">
                  <c:v>0.45723965141612199</c:v>
                </c:pt>
                <c:pt idx="50">
                  <c:v>0.39025054466230935</c:v>
                </c:pt>
                <c:pt idx="51">
                  <c:v>0.3644139433551199</c:v>
                </c:pt>
                <c:pt idx="52">
                  <c:v>0.3644139433551199</c:v>
                </c:pt>
                <c:pt idx="53">
                  <c:v>0.25085682574916757</c:v>
                </c:pt>
                <c:pt idx="54">
                  <c:v>0.32549278579356278</c:v>
                </c:pt>
                <c:pt idx="55">
                  <c:v>0.29317361111111118</c:v>
                </c:pt>
                <c:pt idx="56">
                  <c:v>0.38583551198257082</c:v>
                </c:pt>
                <c:pt idx="57">
                  <c:v>0.36104139433551202</c:v>
                </c:pt>
                <c:pt idx="58">
                  <c:v>0.39224618736383443</c:v>
                </c:pt>
                <c:pt idx="59">
                  <c:v>0.46292919389978215</c:v>
                </c:pt>
                <c:pt idx="60">
                  <c:v>0.5721034858387799</c:v>
                </c:pt>
                <c:pt idx="61">
                  <c:v>0.6882679738562093</c:v>
                </c:pt>
                <c:pt idx="62">
                  <c:v>0.68280174291939011</c:v>
                </c:pt>
                <c:pt idx="63">
                  <c:v>0.66897167755991271</c:v>
                </c:pt>
                <c:pt idx="64">
                  <c:v>0.70361002178649223</c:v>
                </c:pt>
                <c:pt idx="65">
                  <c:v>0.74967538126361655</c:v>
                </c:pt>
                <c:pt idx="66">
                  <c:v>0.72202287581699343</c:v>
                </c:pt>
                <c:pt idx="67">
                  <c:v>0.66085403050108926</c:v>
                </c:pt>
                <c:pt idx="68">
                  <c:v>0.77405664488017423</c:v>
                </c:pt>
                <c:pt idx="69">
                  <c:v>0.66885403050108927</c:v>
                </c:pt>
                <c:pt idx="70">
                  <c:v>0.68400000000000005</c:v>
                </c:pt>
                <c:pt idx="71">
                  <c:v>0.73184967320261429</c:v>
                </c:pt>
                <c:pt idx="72">
                  <c:v>0.67972766884531599</c:v>
                </c:pt>
                <c:pt idx="73">
                  <c:v>0.5997864923747277</c:v>
                </c:pt>
                <c:pt idx="74">
                  <c:v>0.6025479302832244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39-40DC-ABA0-49654932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87104"/>
        <c:axId val="57088640"/>
      </c:lineChart>
      <c:catAx>
        <c:axId val="5708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8640"/>
        <c:crosses val="autoZero"/>
        <c:auto val="1"/>
        <c:lblAlgn val="ctr"/>
        <c:lblOffset val="100"/>
        <c:noMultiLvlLbl val="0"/>
      </c:catAx>
      <c:valAx>
        <c:axId val="5708864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71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27242836431384"/>
          <c:y val="0.16874766568050548"/>
          <c:w val="8.2171160321089315E-2"/>
          <c:h val="4.20939125925838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 Occupancy Rates </a:t>
            </a:r>
          </a:p>
          <a:p>
            <a:pPr>
              <a:defRPr/>
            </a:pPr>
            <a:r>
              <a:rPr lang="en-US"/>
              <a:t>(n= 2203 room units)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Weekly Occ Rate'!$C$4</c:f>
              <c:strCache>
                <c:ptCount val="1"/>
                <c:pt idx="0">
                  <c:v>All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'Industry Weekly Occ Rate'!$D$3:$BZ$3</c:f>
              <c:strCache>
                <c:ptCount val="75"/>
                <c:pt idx="0">
                  <c:v>Sep 14 - Sep 20</c:v>
                </c:pt>
                <c:pt idx="1">
                  <c:v>Sep 21 - Sep 27</c:v>
                </c:pt>
                <c:pt idx="2">
                  <c:v>Sep 28 - Oct 4</c:v>
                </c:pt>
                <c:pt idx="3">
                  <c:v>Oct 5 - Oct 11</c:v>
                </c:pt>
                <c:pt idx="4">
                  <c:v>Oct 12 - Oct 18</c:v>
                </c:pt>
                <c:pt idx="5">
                  <c:v>Oct 19 - Oct 25</c:v>
                </c:pt>
                <c:pt idx="6">
                  <c:v>Oct 26 - Nov 1</c:v>
                </c:pt>
                <c:pt idx="7">
                  <c:v>Nov 2- Nov 8</c:v>
                </c:pt>
                <c:pt idx="8">
                  <c:v>Nov 9 - Nov 15</c:v>
                </c:pt>
                <c:pt idx="9">
                  <c:v>Nov 16 - Nov 22</c:v>
                </c:pt>
                <c:pt idx="10">
                  <c:v>Nov 23 - Nov 29</c:v>
                </c:pt>
                <c:pt idx="11">
                  <c:v>Nov 30 -  Dec 6</c:v>
                </c:pt>
                <c:pt idx="12">
                  <c:v>Dec 7 - Dec 13</c:v>
                </c:pt>
                <c:pt idx="13">
                  <c:v>Dec 14 - Dec 20</c:v>
                </c:pt>
                <c:pt idx="14">
                  <c:v>Dec 21 - Dec 27</c:v>
                </c:pt>
                <c:pt idx="15">
                  <c:v>Dec 28 - Jan 3</c:v>
                </c:pt>
                <c:pt idx="16">
                  <c:v>Jan 4 - Jan 10</c:v>
                </c:pt>
                <c:pt idx="17">
                  <c:v>Jan 11 - Jan 17</c:v>
                </c:pt>
                <c:pt idx="18">
                  <c:v>Jan 18 - Jan 24</c:v>
                </c:pt>
                <c:pt idx="19">
                  <c:v>Jan 25 - Jan 31</c:v>
                </c:pt>
                <c:pt idx="20">
                  <c:v>Feb 1 - Feb 7</c:v>
                </c:pt>
                <c:pt idx="21">
                  <c:v>Feb 8 - Feb 14</c:v>
                </c:pt>
                <c:pt idx="22">
                  <c:v>Feb 15 - Feb 21</c:v>
                </c:pt>
                <c:pt idx="23">
                  <c:v>Feb 22 - Feb 28</c:v>
                </c:pt>
                <c:pt idx="24">
                  <c:v>Mar 1 - Mar 7</c:v>
                </c:pt>
                <c:pt idx="25">
                  <c:v>Mar 8 - Mar 14</c:v>
                </c:pt>
                <c:pt idx="26">
                  <c:v>Mar 15 - Mar 21</c:v>
                </c:pt>
                <c:pt idx="27">
                  <c:v>Mar 22 - Mar 28</c:v>
                </c:pt>
                <c:pt idx="28">
                  <c:v>Mar 29 - Apr 4</c:v>
                </c:pt>
                <c:pt idx="29">
                  <c:v>Apr 5 - Apr 11</c:v>
                </c:pt>
                <c:pt idx="30">
                  <c:v>Apr 12 - Apr 18</c:v>
                </c:pt>
                <c:pt idx="31">
                  <c:v>Apr 19 - Apr 25</c:v>
                </c:pt>
                <c:pt idx="32">
                  <c:v>Apr26 - May 2</c:v>
                </c:pt>
                <c:pt idx="33">
                  <c:v>May 3 - May 9</c:v>
                </c:pt>
                <c:pt idx="34">
                  <c:v>May 10 - May 16</c:v>
                </c:pt>
                <c:pt idx="35">
                  <c:v>May 17 - May 23</c:v>
                </c:pt>
                <c:pt idx="36">
                  <c:v>May 24 - May 30</c:v>
                </c:pt>
                <c:pt idx="37">
                  <c:v>May 31 - Jun 6</c:v>
                </c:pt>
                <c:pt idx="38">
                  <c:v>Jun 7 - Jun 13</c:v>
                </c:pt>
                <c:pt idx="39">
                  <c:v>Jun 14 - Jun 20</c:v>
                </c:pt>
                <c:pt idx="40">
                  <c:v>Jun 21 - Jun 27</c:v>
                </c:pt>
                <c:pt idx="41">
                  <c:v>Jun 28 - Jul 4</c:v>
                </c:pt>
                <c:pt idx="42">
                  <c:v>Jul 5 - Jul 11</c:v>
                </c:pt>
                <c:pt idx="43">
                  <c:v>Jul 12 - Jul 18</c:v>
                </c:pt>
                <c:pt idx="44">
                  <c:v>Jul 19 - Jul 25</c:v>
                </c:pt>
                <c:pt idx="45">
                  <c:v>Jul 26 - Aug 1</c:v>
                </c:pt>
                <c:pt idx="46">
                  <c:v>Aug 2 - Aug 8</c:v>
                </c:pt>
                <c:pt idx="47">
                  <c:v>Aug 9 - Aug 15</c:v>
                </c:pt>
                <c:pt idx="48">
                  <c:v>Aug 16 - Aug 22</c:v>
                </c:pt>
                <c:pt idx="49">
                  <c:v>Aug 23 - Aug 29</c:v>
                </c:pt>
                <c:pt idx="50">
                  <c:v>Aug 30 - Sep 5</c:v>
                </c:pt>
                <c:pt idx="51">
                  <c:v>Sep 6 - Sep 12</c:v>
                </c:pt>
                <c:pt idx="52">
                  <c:v>Sep 6 - Sep 12</c:v>
                </c:pt>
                <c:pt idx="53">
                  <c:v>Sep 13 - Sep 19</c:v>
                </c:pt>
                <c:pt idx="54">
                  <c:v>Sep 20 - Sep 26</c:v>
                </c:pt>
                <c:pt idx="55">
                  <c:v>Sep 27 - Oct 3</c:v>
                </c:pt>
                <c:pt idx="56">
                  <c:v>Oct 4 - Oct 10</c:v>
                </c:pt>
                <c:pt idx="57">
                  <c:v>Oct 11 - Oct 17</c:v>
                </c:pt>
                <c:pt idx="58">
                  <c:v>Oct 18 - Oct 24</c:v>
                </c:pt>
                <c:pt idx="59">
                  <c:v>Occt 25 - Oct 31</c:v>
                </c:pt>
                <c:pt idx="60">
                  <c:v>Nov 1 - Nov 7</c:v>
                </c:pt>
                <c:pt idx="61">
                  <c:v>Nov 8 - Nov 14</c:v>
                </c:pt>
                <c:pt idx="62">
                  <c:v>Nov 15 - Nov21</c:v>
                </c:pt>
                <c:pt idx="63">
                  <c:v>Nov 22 - Nov 28</c:v>
                </c:pt>
                <c:pt idx="64">
                  <c:v>Nov 29 - Dec 5</c:v>
                </c:pt>
                <c:pt idx="65">
                  <c:v>Dec 6 - Dec 12</c:v>
                </c:pt>
                <c:pt idx="66">
                  <c:v>Dec 13  Dec 19 </c:v>
                </c:pt>
                <c:pt idx="67">
                  <c:v>Dec 20 - Dec 26</c:v>
                </c:pt>
                <c:pt idx="68">
                  <c:v>Dec 27 - Jan 2</c:v>
                </c:pt>
                <c:pt idx="69">
                  <c:v>Jan 3 - Jan 9</c:v>
                </c:pt>
                <c:pt idx="70">
                  <c:v>Jan 10 - Jan 16</c:v>
                </c:pt>
                <c:pt idx="71">
                  <c:v>Jan 17 - Jan 23</c:v>
                </c:pt>
                <c:pt idx="72">
                  <c:v>Jan 24 - Jan 30</c:v>
                </c:pt>
                <c:pt idx="73">
                  <c:v>Jan 31 - Feb 6</c:v>
                </c:pt>
                <c:pt idx="74">
                  <c:v>Feb 7 - Feb 13</c:v>
                </c:pt>
              </c:strCache>
            </c:strRef>
          </c:cat>
          <c:val>
            <c:numRef>
              <c:f>'Industry Weekly Occ Rate'!$D$4:$BZ$4</c:f>
              <c:numCache>
                <c:formatCode>0.0%</c:formatCode>
                <c:ptCount val="75"/>
                <c:pt idx="0">
                  <c:v>0.13099051008303675</c:v>
                </c:pt>
                <c:pt idx="1">
                  <c:v>0.13847746144721235</c:v>
                </c:pt>
                <c:pt idx="2">
                  <c:v>0.15487900355871881</c:v>
                </c:pt>
                <c:pt idx="3">
                  <c:v>0.19775270880361176</c:v>
                </c:pt>
                <c:pt idx="4">
                  <c:v>0.19308883903533375</c:v>
                </c:pt>
                <c:pt idx="5">
                  <c:v>0.20820639371845201</c:v>
                </c:pt>
                <c:pt idx="6">
                  <c:v>0.23516107683679188</c:v>
                </c:pt>
                <c:pt idx="7">
                  <c:v>0.23685193494111043</c:v>
                </c:pt>
                <c:pt idx="8">
                  <c:v>0.2898177229388671</c:v>
                </c:pt>
                <c:pt idx="9">
                  <c:v>0.27147896803140775</c:v>
                </c:pt>
                <c:pt idx="10">
                  <c:v>0.26167526640493555</c:v>
                </c:pt>
                <c:pt idx="11">
                  <c:v>0.30687504206393718</c:v>
                </c:pt>
                <c:pt idx="12">
                  <c:v>0.31121088053841833</c:v>
                </c:pt>
                <c:pt idx="13">
                  <c:v>0.25095415342714478</c:v>
                </c:pt>
                <c:pt idx="14">
                  <c:v>0.32518157058556513</c:v>
                </c:pt>
                <c:pt idx="15">
                  <c:v>0.45186790739900129</c:v>
                </c:pt>
                <c:pt idx="16">
                  <c:v>0.30106808896958692</c:v>
                </c:pt>
                <c:pt idx="17">
                  <c:v>0.33273513390830689</c:v>
                </c:pt>
                <c:pt idx="18">
                  <c:v>0.34440989559691326</c:v>
                </c:pt>
                <c:pt idx="19">
                  <c:v>0.27363640490240582</c:v>
                </c:pt>
                <c:pt idx="20">
                  <c:v>0.2448120744439401</c:v>
                </c:pt>
                <c:pt idx="21">
                  <c:v>0.29907308216069001</c:v>
                </c:pt>
                <c:pt idx="22">
                  <c:v>0.28910258738084432</c:v>
                </c:pt>
                <c:pt idx="23">
                  <c:v>0.28091573556797028</c:v>
                </c:pt>
                <c:pt idx="24">
                  <c:v>0.28590223463687159</c:v>
                </c:pt>
                <c:pt idx="25">
                  <c:v>0.30256610800744876</c:v>
                </c:pt>
                <c:pt idx="26">
                  <c:v>0.31666713221601483</c:v>
                </c:pt>
                <c:pt idx="27">
                  <c:v>0.35320484171322164</c:v>
                </c:pt>
                <c:pt idx="28">
                  <c:v>0.52463454376163876</c:v>
                </c:pt>
                <c:pt idx="29">
                  <c:v>0.46352420856610799</c:v>
                </c:pt>
                <c:pt idx="30">
                  <c:v>0.44796508379888267</c:v>
                </c:pt>
                <c:pt idx="31">
                  <c:v>0.57286918063314718</c:v>
                </c:pt>
                <c:pt idx="32">
                  <c:v>0.53530726256983241</c:v>
                </c:pt>
                <c:pt idx="33">
                  <c:v>0.54235567970204857</c:v>
                </c:pt>
                <c:pt idx="34">
                  <c:v>0.50319757914338925</c:v>
                </c:pt>
                <c:pt idx="35">
                  <c:v>0.4965170391061452</c:v>
                </c:pt>
                <c:pt idx="36">
                  <c:v>0.53466527001862196</c:v>
                </c:pt>
                <c:pt idx="37">
                  <c:v>0.47439990689013045</c:v>
                </c:pt>
                <c:pt idx="38">
                  <c:v>0.50773556797020492</c:v>
                </c:pt>
                <c:pt idx="39">
                  <c:v>0.53056750465549352</c:v>
                </c:pt>
                <c:pt idx="40">
                  <c:v>0.56195687698592822</c:v>
                </c:pt>
                <c:pt idx="41">
                  <c:v>0.55318610985020422</c:v>
                </c:pt>
                <c:pt idx="42">
                  <c:v>0.56481071266454819</c:v>
                </c:pt>
                <c:pt idx="43">
                  <c:v>0.62490285973672266</c:v>
                </c:pt>
                <c:pt idx="44">
                  <c:v>0.61766727190195192</c:v>
                </c:pt>
                <c:pt idx="45">
                  <c:v>0.57794189741261914</c:v>
                </c:pt>
                <c:pt idx="46">
                  <c:v>0.55857921016795287</c:v>
                </c:pt>
                <c:pt idx="47">
                  <c:v>0.5499151157512483</c:v>
                </c:pt>
                <c:pt idx="48">
                  <c:v>0.50814298683613246</c:v>
                </c:pt>
                <c:pt idx="49">
                  <c:v>0.45601997276441225</c:v>
                </c:pt>
                <c:pt idx="50">
                  <c:v>0.3733699500680891</c:v>
                </c:pt>
                <c:pt idx="51">
                  <c:v>0.33394598275079435</c:v>
                </c:pt>
                <c:pt idx="52">
                  <c:v>0.33654244212437584</c:v>
                </c:pt>
                <c:pt idx="53">
                  <c:v>0.2676797804208601</c:v>
                </c:pt>
                <c:pt idx="54">
                  <c:v>0.30959103385178405</c:v>
                </c:pt>
                <c:pt idx="55">
                  <c:v>0.31931037691949749</c:v>
                </c:pt>
                <c:pt idx="56">
                  <c:v>0.41936787072243353</c:v>
                </c:pt>
                <c:pt idx="57">
                  <c:v>0.3858406718111666</c:v>
                </c:pt>
                <c:pt idx="58">
                  <c:v>0.43936274965164884</c:v>
                </c:pt>
                <c:pt idx="59">
                  <c:v>0.53147389922832511</c:v>
                </c:pt>
                <c:pt idx="60">
                  <c:v>0.59951112119836591</c:v>
                </c:pt>
                <c:pt idx="61">
                  <c:v>0.69144348615524287</c:v>
                </c:pt>
                <c:pt idx="62">
                  <c:v>0.68413935542442128</c:v>
                </c:pt>
                <c:pt idx="63">
                  <c:v>0.66943667725828404</c:v>
                </c:pt>
                <c:pt idx="64">
                  <c:v>0.7022505674080799</c:v>
                </c:pt>
                <c:pt idx="65">
                  <c:v>0.71060009078529263</c:v>
                </c:pt>
                <c:pt idx="66">
                  <c:v>0.70003086699954609</c:v>
                </c:pt>
                <c:pt idx="67">
                  <c:v>0.63481842941443478</c:v>
                </c:pt>
                <c:pt idx="68">
                  <c:v>0.76400000000000001</c:v>
                </c:pt>
                <c:pt idx="69">
                  <c:v>0.6715487970948707</c:v>
                </c:pt>
                <c:pt idx="70">
                  <c:v>0.67400000000000004</c:v>
                </c:pt>
                <c:pt idx="71">
                  <c:v>0.69121289151157506</c:v>
                </c:pt>
                <c:pt idx="72">
                  <c:v>0.67983794825238308</c:v>
                </c:pt>
                <c:pt idx="73">
                  <c:v>0.67529870729455221</c:v>
                </c:pt>
                <c:pt idx="74">
                  <c:v>0.67301615881809795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4-4018-8066-1064679B845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117696"/>
        <c:axId val="57139968"/>
      </c:lineChart>
      <c:catAx>
        <c:axId val="5711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39968"/>
        <c:crosses val="autoZero"/>
        <c:auto val="1"/>
        <c:lblAlgn val="ctr"/>
        <c:lblOffset val="100"/>
        <c:noMultiLvlLbl val="0"/>
      </c:catAx>
      <c:valAx>
        <c:axId val="5713996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17696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2021 Visitors vs.</a:t>
            </a:r>
            <a:r>
              <a:rPr lang="en-US" sz="2000" baseline="0"/>
              <a:t> vISITORS IN 2019 &amp; 2016</a:t>
            </a:r>
            <a:endParaRPr lang="en-US" sz="1800"/>
          </a:p>
        </c:rich>
      </c:tx>
      <c:layout>
        <c:manualLayout>
          <c:xMode val="edge"/>
          <c:yMode val="edge"/>
          <c:x val="0.18820474738506346"/>
          <c:y val="3.6753151362165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78483914771172E-2"/>
          <c:y val="0.21320184754611968"/>
          <c:w val="0.92398627624778051"/>
          <c:h val="0.74065843571373913"/>
        </c:manualLayout>
      </c:layout>
      <c:lineChart>
        <c:grouping val="standard"/>
        <c:varyColors val="0"/>
        <c:ser>
          <c:idx val="0"/>
          <c:order val="0"/>
          <c:tx>
            <c:v>2021 vs. 2019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5"/>
              <c:layout>
                <c:manualLayout>
                  <c:x val="-2.9755848105456645E-2"/>
                  <c:y val="2.9263567069393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08-4C28-9D74-148467CCFC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numRef>
              <c:f>'[3]Airport YOY by Month'!$U$31:$U$42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44337</c:v>
                </c:pt>
                <c:pt idx="5">
                  <c:v>44368</c:v>
                </c:pt>
                <c:pt idx="6">
                  <c:v>44398</c:v>
                </c:pt>
                <c:pt idx="7">
                  <c:v>44429</c:v>
                </c:pt>
                <c:pt idx="8">
                  <c:v>44460</c:v>
                </c:pt>
                <c:pt idx="9">
                  <c:v>44490</c:v>
                </c:pt>
                <c:pt idx="10">
                  <c:v>44521</c:v>
                </c:pt>
                <c:pt idx="11">
                  <c:v>44551</c:v>
                </c:pt>
              </c:numCache>
            </c:numRef>
          </c:cat>
          <c:val>
            <c:numRef>
              <c:f>'[3]Airport YOY by Month'!$AA$31:$AA$42</c:f>
              <c:numCache>
                <c:formatCode>0%</c:formatCode>
                <c:ptCount val="12"/>
                <c:pt idx="0">
                  <c:v>-0.52441160789092844</c:v>
                </c:pt>
                <c:pt idx="1">
                  <c:v>-0.65776875090671694</c:v>
                </c:pt>
                <c:pt idx="2">
                  <c:v>-0.60444970293224332</c:v>
                </c:pt>
                <c:pt idx="3">
                  <c:v>-0.4555787937397246</c:v>
                </c:pt>
                <c:pt idx="4">
                  <c:v>-0.1526982302634832</c:v>
                </c:pt>
                <c:pt idx="5">
                  <c:v>-9.629182354194786E-2</c:v>
                </c:pt>
                <c:pt idx="6">
                  <c:v>1.5612798862610818E-2</c:v>
                </c:pt>
                <c:pt idx="7">
                  <c:v>-3.0458701455430302E-2</c:v>
                </c:pt>
                <c:pt idx="8">
                  <c:v>-0.13581952117863719</c:v>
                </c:pt>
                <c:pt idx="9">
                  <c:v>-0.13170922355393433</c:v>
                </c:pt>
                <c:pt idx="10">
                  <c:v>0.12200870920059127</c:v>
                </c:pt>
                <c:pt idx="11">
                  <c:v>0.12753903325486973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8-4C28-9D74-148467CCFC1E}"/>
            </c:ext>
          </c:extLst>
        </c:ser>
        <c:ser>
          <c:idx val="1"/>
          <c:order val="1"/>
          <c:tx>
            <c:v>2021 vs. 2016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'[3]Airport YOY by Month'!$U$31:$U$42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44337</c:v>
                </c:pt>
                <c:pt idx="5">
                  <c:v>44368</c:v>
                </c:pt>
                <c:pt idx="6">
                  <c:v>44398</c:v>
                </c:pt>
                <c:pt idx="7">
                  <c:v>44429</c:v>
                </c:pt>
                <c:pt idx="8">
                  <c:v>44460</c:v>
                </c:pt>
                <c:pt idx="9">
                  <c:v>44490</c:v>
                </c:pt>
                <c:pt idx="10">
                  <c:v>44521</c:v>
                </c:pt>
                <c:pt idx="11">
                  <c:v>44551</c:v>
                </c:pt>
              </c:numCache>
            </c:numRef>
          </c:cat>
          <c:val>
            <c:numRef>
              <c:f>'[3]Airport YOY by Month'!$AB$31:$AB$42</c:f>
              <c:numCache>
                <c:formatCode>0%</c:formatCode>
                <c:ptCount val="12"/>
                <c:pt idx="0">
                  <c:v>-0.78777752598919559</c:v>
                </c:pt>
                <c:pt idx="1">
                  <c:v>-0.82488636144549343</c:v>
                </c:pt>
                <c:pt idx="2">
                  <c:v>-0.78162968756114803</c:v>
                </c:pt>
                <c:pt idx="3">
                  <c:v>-0.65951387127297922</c:v>
                </c:pt>
                <c:pt idx="4">
                  <c:v>-0.39382065388906407</c:v>
                </c:pt>
                <c:pt idx="5">
                  <c:v>-0.30169353219823603</c:v>
                </c:pt>
                <c:pt idx="6">
                  <c:v>-0.33214273878486128</c:v>
                </c:pt>
                <c:pt idx="7">
                  <c:v>-0.36373200950450124</c:v>
                </c:pt>
                <c:pt idx="8">
                  <c:v>-0.44974453471815062</c:v>
                </c:pt>
                <c:pt idx="9">
                  <c:v>-0.3597992144561179</c:v>
                </c:pt>
                <c:pt idx="10">
                  <c:v>-0.31921774539095599</c:v>
                </c:pt>
                <c:pt idx="11">
                  <c:v>-0.3765344146871305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8-4C28-9D74-148467CCFC1E}"/>
            </c:ext>
          </c:extLst>
        </c:ser>
        <c:ser>
          <c:idx val="2"/>
          <c:order val="2"/>
          <c:tx>
            <c:v>2022 vs. 2019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val>
            <c:numRef>
              <c:f>'[3]Airport YOY by Month'!$X$31:$X$42</c:f>
              <c:numCache>
                <c:formatCode>0%</c:formatCode>
                <c:ptCount val="12"/>
                <c:pt idx="0">
                  <c:v>0.13481605605910579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08-4C28-9D74-148467CCFC1E}"/>
            </c:ext>
          </c:extLst>
        </c:ser>
        <c:ser>
          <c:idx val="3"/>
          <c:order val="3"/>
          <c:tx>
            <c:v>2022 vs. 2016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val>
            <c:numRef>
              <c:f>'[3]Airport YOY by Month'!$Y$31:$Y$42</c:f>
              <c:numCache>
                <c:formatCode>0%</c:formatCode>
                <c:ptCount val="12"/>
                <c:pt idx="0">
                  <c:v>-0.49360944261899825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08-4C28-9D74-148467CC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707343"/>
        <c:axId val="1957703599"/>
      </c:lineChart>
      <c:dateAx>
        <c:axId val="1957707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703599"/>
        <c:crosses val="autoZero"/>
        <c:auto val="1"/>
        <c:lblOffset val="100"/>
        <c:baseTimeUnit val="months"/>
      </c:dateAx>
      <c:valAx>
        <c:axId val="1957703599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70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297817799312726"/>
          <c:y val="0.11366866721514222"/>
          <c:w val="0.70489283896695865"/>
          <c:h val="4.4860426402998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2021</c:v>
          </c:tx>
          <c:val>
            <c:numRef>
              <c:f>'Cruise Arrivals'!$H$4:$H$15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178</c:v>
                </c:pt>
                <c:pt idx="6">
                  <c:v>4913</c:v>
                </c:pt>
                <c:pt idx="7">
                  <c:v>8380</c:v>
                </c:pt>
                <c:pt idx="8">
                  <c:v>12736</c:v>
                </c:pt>
                <c:pt idx="9">
                  <c:v>22320</c:v>
                </c:pt>
                <c:pt idx="10">
                  <c:v>75572</c:v>
                </c:pt>
                <c:pt idx="11">
                  <c:v>108420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C-4B3D-94B8-E086B3711F6E}"/>
            </c:ext>
          </c:extLst>
        </c:ser>
        <c:ser>
          <c:idx val="14"/>
          <c:order val="2"/>
          <c:tx>
            <c:v>2019</c:v>
          </c:tx>
          <c:val>
            <c:numRef>
              <c:f>'[2]CRUISE ARRIVALS'!$P$20:$P$31</c:f>
              <c:numCache>
                <c:formatCode>#,##0</c:formatCode>
                <c:ptCount val="12"/>
                <c:pt idx="0">
                  <c:v>245086</c:v>
                </c:pt>
                <c:pt idx="1">
                  <c:v>208223</c:v>
                </c:pt>
                <c:pt idx="2">
                  <c:v>217539</c:v>
                </c:pt>
                <c:pt idx="3">
                  <c:v>126560</c:v>
                </c:pt>
                <c:pt idx="4">
                  <c:v>106852</c:v>
                </c:pt>
                <c:pt idx="5">
                  <c:v>91215</c:v>
                </c:pt>
                <c:pt idx="6">
                  <c:v>104418</c:v>
                </c:pt>
                <c:pt idx="7">
                  <c:v>71940</c:v>
                </c:pt>
                <c:pt idx="8">
                  <c:v>55534</c:v>
                </c:pt>
                <c:pt idx="9">
                  <c:v>91976</c:v>
                </c:pt>
                <c:pt idx="10">
                  <c:v>127088</c:v>
                </c:pt>
                <c:pt idx="11">
                  <c:v>185106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8C-4B3D-94B8-E086B3711F6E}"/>
            </c:ext>
          </c:extLst>
        </c:ser>
        <c:ser>
          <c:idx val="13"/>
          <c:order val="3"/>
          <c:tx>
            <c:strRef>
              <c:f>'[2]CRUISE ARRIVALS'!$O$19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'[2]CRUISE ARRIVALS'!$A$20:$A$31</c:f>
              <c:strCache>
                <c:ptCount val="12"/>
                <c:pt idx="0">
                  <c:v> January </c:v>
                </c:pt>
                <c:pt idx="1">
                  <c:v> February </c:v>
                </c:pt>
                <c:pt idx="2">
                  <c:v> March </c:v>
                </c:pt>
                <c:pt idx="3">
                  <c:v> April </c:v>
                </c:pt>
                <c:pt idx="4">
                  <c:v> May </c:v>
                </c:pt>
                <c:pt idx="5">
                  <c:v> June </c:v>
                </c:pt>
                <c:pt idx="6">
                  <c:v> July </c:v>
                </c:pt>
                <c:pt idx="7">
                  <c:v> August </c:v>
                </c:pt>
                <c:pt idx="8">
                  <c:v> September </c:v>
                </c:pt>
                <c:pt idx="9">
                  <c:v> October </c:v>
                </c:pt>
                <c:pt idx="10">
                  <c:v> November </c:v>
                </c:pt>
                <c:pt idx="11">
                  <c:v> December </c:v>
                </c:pt>
              </c:strCache>
            </c:strRef>
          </c:cat>
          <c:val>
            <c:numRef>
              <c:f>'[2]CRUISE ARRIVALS'!$O$20:$O$31</c:f>
              <c:numCache>
                <c:formatCode>#,##0</c:formatCode>
                <c:ptCount val="12"/>
                <c:pt idx="0">
                  <c:v>112511</c:v>
                </c:pt>
                <c:pt idx="1">
                  <c:v>113893</c:v>
                </c:pt>
                <c:pt idx="2">
                  <c:v>137375</c:v>
                </c:pt>
                <c:pt idx="3">
                  <c:v>128714</c:v>
                </c:pt>
                <c:pt idx="4">
                  <c:v>120907</c:v>
                </c:pt>
                <c:pt idx="5">
                  <c:v>120266</c:v>
                </c:pt>
                <c:pt idx="6">
                  <c:v>102234</c:v>
                </c:pt>
                <c:pt idx="7">
                  <c:v>108252</c:v>
                </c:pt>
                <c:pt idx="8">
                  <c:v>87564</c:v>
                </c:pt>
                <c:pt idx="9">
                  <c:v>116567</c:v>
                </c:pt>
                <c:pt idx="10">
                  <c:v>195261</c:v>
                </c:pt>
                <c:pt idx="11">
                  <c:v>247039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8C-4B3D-94B8-E086B371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37152"/>
        <c:axId val="1084058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2020</c:v>
                </c:tx>
                <c:val>
                  <c:numRef>
                    <c:extLst>
                      <c:ext uri="{02D57815-91ED-43cb-92C2-25804820EDAC}">
                        <c15:formulaRef>
                          <c15:sqref>'[2]CRUISE ARRIVALS'!$Q$20:$Q$31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218749</c:v>
                      </c:pt>
                      <c:pt idx="1">
                        <c:v>161995</c:v>
                      </c:pt>
                      <c:pt idx="2">
                        <c:v>54781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B8C-4B3D-94B8-E086B3711F6E}"/>
                  </c:ext>
                </c:extLst>
              </c15:ser>
            </c15:filteredLineSeries>
            <c15:filteredLineSeries>
              <c15:ser>
                <c:idx val="1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ARRIVALS'!$N$19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ARRIVALS'!$A$20:$A$31</c15:sqref>
                        </c15:formulaRef>
                      </c:ext>
                    </c:extLst>
                    <c:strCache>
                      <c:ptCount val="12"/>
                      <c:pt idx="0">
                        <c:v> January </c:v>
                      </c:pt>
                      <c:pt idx="1">
                        <c:v> February </c:v>
                      </c:pt>
                      <c:pt idx="2">
                        <c:v> March </c:v>
                      </c:pt>
                      <c:pt idx="3">
                        <c:v> April </c:v>
                      </c:pt>
                      <c:pt idx="4">
                        <c:v> May </c:v>
                      </c:pt>
                      <c:pt idx="5">
                        <c:v> June </c:v>
                      </c:pt>
                      <c:pt idx="6">
                        <c:v> July </c:v>
                      </c:pt>
                      <c:pt idx="7">
                        <c:v> August </c:v>
                      </c:pt>
                      <c:pt idx="8">
                        <c:v> September </c:v>
                      </c:pt>
                      <c:pt idx="9">
                        <c:v> October </c:v>
                      </c:pt>
                      <c:pt idx="10">
                        <c:v> November </c:v>
                      </c:pt>
                      <c:pt idx="11">
                        <c:v> December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ARRIVALS'!$N$20:$N$31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234924</c:v>
                      </c:pt>
                      <c:pt idx="1">
                        <c:v>201334</c:v>
                      </c:pt>
                      <c:pt idx="2">
                        <c:v>227131</c:v>
                      </c:pt>
                      <c:pt idx="3">
                        <c:v>170366</c:v>
                      </c:pt>
                      <c:pt idx="4">
                        <c:v>89845</c:v>
                      </c:pt>
                      <c:pt idx="5">
                        <c:v>88008</c:v>
                      </c:pt>
                      <c:pt idx="6">
                        <c:v>85432</c:v>
                      </c:pt>
                      <c:pt idx="7">
                        <c:v>110883</c:v>
                      </c:pt>
                      <c:pt idx="8">
                        <c:v>2488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27349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B8C-4B3D-94B8-E086B3711F6E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ARRIVALS'!$M$19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ARRIVALS'!$A$20:$A$31</c15:sqref>
                        </c15:formulaRef>
                      </c:ext>
                    </c:extLst>
                    <c:strCache>
                      <c:ptCount val="12"/>
                      <c:pt idx="0">
                        <c:v> January </c:v>
                      </c:pt>
                      <c:pt idx="1">
                        <c:v> February </c:v>
                      </c:pt>
                      <c:pt idx="2">
                        <c:v> March </c:v>
                      </c:pt>
                      <c:pt idx="3">
                        <c:v> April </c:v>
                      </c:pt>
                      <c:pt idx="4">
                        <c:v> May </c:v>
                      </c:pt>
                      <c:pt idx="5">
                        <c:v> June </c:v>
                      </c:pt>
                      <c:pt idx="6">
                        <c:v> July </c:v>
                      </c:pt>
                      <c:pt idx="7">
                        <c:v> August </c:v>
                      </c:pt>
                      <c:pt idx="8">
                        <c:v> September </c:v>
                      </c:pt>
                      <c:pt idx="9">
                        <c:v> October </c:v>
                      </c:pt>
                      <c:pt idx="10">
                        <c:v> November </c:v>
                      </c:pt>
                      <c:pt idx="11">
                        <c:v> December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ARRIVALS'!$M$20:$M$31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240108</c:v>
                      </c:pt>
                      <c:pt idx="1">
                        <c:v>223221</c:v>
                      </c:pt>
                      <c:pt idx="2">
                        <c:v>207959</c:v>
                      </c:pt>
                      <c:pt idx="3">
                        <c:v>125669</c:v>
                      </c:pt>
                      <c:pt idx="4">
                        <c:v>81747</c:v>
                      </c:pt>
                      <c:pt idx="5">
                        <c:v>76985</c:v>
                      </c:pt>
                      <c:pt idx="6">
                        <c:v>73338</c:v>
                      </c:pt>
                      <c:pt idx="7">
                        <c:v>91418</c:v>
                      </c:pt>
                      <c:pt idx="8">
                        <c:v>62611</c:v>
                      </c:pt>
                      <c:pt idx="9">
                        <c:v>85631</c:v>
                      </c:pt>
                      <c:pt idx="10">
                        <c:v>176798</c:v>
                      </c:pt>
                      <c:pt idx="11">
                        <c:v>223378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B8C-4B3D-94B8-E086B3711F6E}"/>
                  </c:ext>
                </c:extLst>
              </c15:ser>
            </c15:filteredLineSeries>
            <c15:filteredLineSeries>
              <c15:ser>
                <c:idx val="1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ARRIVALS'!$L$19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ARRIVALS'!$A$20:$A$31</c15:sqref>
                        </c15:formulaRef>
                      </c:ext>
                    </c:extLst>
                    <c:strCache>
                      <c:ptCount val="12"/>
                      <c:pt idx="0">
                        <c:v> January </c:v>
                      </c:pt>
                      <c:pt idx="1">
                        <c:v> February </c:v>
                      </c:pt>
                      <c:pt idx="2">
                        <c:v> March </c:v>
                      </c:pt>
                      <c:pt idx="3">
                        <c:v> April </c:v>
                      </c:pt>
                      <c:pt idx="4">
                        <c:v> May </c:v>
                      </c:pt>
                      <c:pt idx="5">
                        <c:v> June </c:v>
                      </c:pt>
                      <c:pt idx="6">
                        <c:v> July </c:v>
                      </c:pt>
                      <c:pt idx="7">
                        <c:v> August </c:v>
                      </c:pt>
                      <c:pt idx="8">
                        <c:v> September </c:v>
                      </c:pt>
                      <c:pt idx="9">
                        <c:v> October </c:v>
                      </c:pt>
                      <c:pt idx="10">
                        <c:v> November </c:v>
                      </c:pt>
                      <c:pt idx="11">
                        <c:v> December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ARRIVALS'!$L$20:$L$31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287313</c:v>
                      </c:pt>
                      <c:pt idx="1">
                        <c:v>249511</c:v>
                      </c:pt>
                      <c:pt idx="2">
                        <c:v>254713</c:v>
                      </c:pt>
                      <c:pt idx="3">
                        <c:v>181830</c:v>
                      </c:pt>
                      <c:pt idx="4">
                        <c:v>91911</c:v>
                      </c:pt>
                      <c:pt idx="5">
                        <c:v>86571</c:v>
                      </c:pt>
                      <c:pt idx="6">
                        <c:v>97850</c:v>
                      </c:pt>
                      <c:pt idx="7">
                        <c:v>68516</c:v>
                      </c:pt>
                      <c:pt idx="8">
                        <c:v>80464</c:v>
                      </c:pt>
                      <c:pt idx="9">
                        <c:v>91783</c:v>
                      </c:pt>
                      <c:pt idx="10">
                        <c:v>184338</c:v>
                      </c:pt>
                      <c:pt idx="11">
                        <c:v>226817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B8C-4B3D-94B8-E086B3711F6E}"/>
                  </c:ext>
                </c:extLst>
              </c15:ser>
            </c15:filteredLineSeries>
            <c15:filteredLineSeries>
              <c15:ser>
                <c:idx val="0"/>
                <c:order val="7"/>
                <c:tx>
                  <c:v>2014</c:v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ARRIVALS'!$K$20:$K$31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284405</c:v>
                      </c:pt>
                      <c:pt idx="1">
                        <c:v>218037</c:v>
                      </c:pt>
                      <c:pt idx="2">
                        <c:v>233603</c:v>
                      </c:pt>
                      <c:pt idx="3">
                        <c:v>188198</c:v>
                      </c:pt>
                      <c:pt idx="4">
                        <c:v>115385</c:v>
                      </c:pt>
                      <c:pt idx="5">
                        <c:v>102517</c:v>
                      </c:pt>
                      <c:pt idx="6">
                        <c:v>119121</c:v>
                      </c:pt>
                      <c:pt idx="7">
                        <c:v>104460</c:v>
                      </c:pt>
                      <c:pt idx="8">
                        <c:v>93507</c:v>
                      </c:pt>
                      <c:pt idx="9">
                        <c:v>84339</c:v>
                      </c:pt>
                      <c:pt idx="10">
                        <c:v>179638</c:v>
                      </c:pt>
                      <c:pt idx="11">
                        <c:v>278786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B8C-4B3D-94B8-E086B3711F6E}"/>
                  </c:ext>
                </c:extLst>
              </c15:ser>
            </c15:filteredLineSeries>
          </c:ext>
        </c:extLst>
      </c:lineChart>
      <c:catAx>
        <c:axId val="10793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05888"/>
        <c:crosses val="autoZero"/>
        <c:auto val="1"/>
        <c:lblAlgn val="ctr"/>
        <c:lblOffset val="100"/>
        <c:noMultiLvlLbl val="0"/>
      </c:catAx>
      <c:valAx>
        <c:axId val="108405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93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8</xdr:row>
      <xdr:rowOff>130174</xdr:rowOff>
    </xdr:from>
    <xdr:to>
      <xdr:col>13</xdr:col>
      <xdr:colOff>571499</xdr:colOff>
      <xdr:row>25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D9F7D2-8954-4415-ACF2-6CDEBC423A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74294</xdr:colOff>
      <xdr:row>26</xdr:row>
      <xdr:rowOff>88900</xdr:rowOff>
    </xdr:from>
    <xdr:to>
      <xdr:col>14</xdr:col>
      <xdr:colOff>19050</xdr:colOff>
      <xdr:row>42</xdr:row>
      <xdr:rowOff>19685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183E54-7732-4F80-8216-7269D317C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417832</xdr:colOff>
      <xdr:row>8</xdr:row>
      <xdr:rowOff>103808</xdr:rowOff>
    </xdr:from>
    <xdr:to>
      <xdr:col>78</xdr:col>
      <xdr:colOff>78442</xdr:colOff>
      <xdr:row>35</xdr:row>
      <xdr:rowOff>141061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92C30B-0BB0-4AEE-AF8D-875D03886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156877</xdr:colOff>
      <xdr:row>36</xdr:row>
      <xdr:rowOff>42690</xdr:rowOff>
    </xdr:from>
    <xdr:to>
      <xdr:col>78</xdr:col>
      <xdr:colOff>33618</xdr:colOff>
      <xdr:row>66</xdr:row>
      <xdr:rowOff>181423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7D1F04-D13A-4592-BB5D-B6ED5264A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453853</xdr:colOff>
      <xdr:row>27</xdr:row>
      <xdr:rowOff>71427</xdr:rowOff>
    </xdr:from>
    <xdr:to>
      <xdr:col>19</xdr:col>
      <xdr:colOff>275152</xdr:colOff>
      <xdr:row>29</xdr:row>
      <xdr:rowOff>159314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7C8DCE-5157-4100-B416-ACB0ED839229}"/>
            </a:ext>
          </a:extLst>
        </xdr:cNvPr>
        <xdr:cNvSpPr txBox="1"/>
      </xdr:nvSpPr>
      <xdr:spPr>
        <a:xfrm>
          <a:off x="9180434" y="5562309"/>
          <a:ext cx="1376115" cy="48009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Opening</a:t>
          </a:r>
          <a:r>
            <a:rPr lang="en-US" sz="1100" baseline="0"/>
            <a:t> of Sonesta Maho Beach Resort</a:t>
          </a:r>
          <a:endParaRPr lang="en-US" sz="1100"/>
        </a:p>
      </xdr:txBody>
    </xdr:sp>
    <xdr:clientData/>
  </xdr:twoCellAnchor>
  <xdr:twoCellAnchor>
    <xdr:from>
      <xdr:col>15</xdr:col>
      <xdr:colOff>299832</xdr:colOff>
      <xdr:row>59</xdr:row>
      <xdr:rowOff>56423</xdr:rowOff>
    </xdr:from>
    <xdr:to>
      <xdr:col>18</xdr:col>
      <xdr:colOff>121691</xdr:colOff>
      <xdr:row>61</xdr:row>
      <xdr:rowOff>141327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70B0467-F873-4F14-A849-1F29FA8BFC27}"/>
            </a:ext>
          </a:extLst>
        </xdr:cNvPr>
        <xdr:cNvSpPr txBox="1"/>
      </xdr:nvSpPr>
      <xdr:spPr>
        <a:xfrm>
          <a:off x="8508141" y="11822599"/>
          <a:ext cx="1376675" cy="47711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Opening</a:t>
          </a:r>
          <a:r>
            <a:rPr lang="en-US" sz="1100" baseline="0"/>
            <a:t> of Sonesta Maho Beach Resort</a:t>
          </a:r>
          <a:endParaRPr lang="en-US" sz="1100"/>
        </a:p>
      </xdr:txBody>
    </xdr:sp>
    <xdr:clientData/>
  </xdr:twoCellAnchor>
  <xdr:twoCellAnchor>
    <xdr:from>
      <xdr:col>31</xdr:col>
      <xdr:colOff>193302</xdr:colOff>
      <xdr:row>45</xdr:row>
      <xdr:rowOff>156883</xdr:rowOff>
    </xdr:from>
    <xdr:to>
      <xdr:col>34</xdr:col>
      <xdr:colOff>263452</xdr:colOff>
      <xdr:row>49</xdr:row>
      <xdr:rowOff>192615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ED6B8B6-29C0-4EA7-95F6-12C7D92015C7}"/>
            </a:ext>
          </a:extLst>
        </xdr:cNvPr>
        <xdr:cNvSpPr txBox="1"/>
      </xdr:nvSpPr>
      <xdr:spPr>
        <a:xfrm>
          <a:off x="16960103" y="9177618"/>
          <a:ext cx="1680996" cy="82014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Properties</a:t>
          </a:r>
          <a:r>
            <a:rPr lang="en-US" sz="1100" baseline="0"/>
            <a:t> indicated that RCCL crew turnover spiked occ. rates</a:t>
          </a:r>
          <a:endParaRPr lang="en-US" sz="1100"/>
        </a:p>
      </xdr:txBody>
    </xdr:sp>
    <xdr:clientData/>
  </xdr:twoCellAnchor>
  <xdr:twoCellAnchor>
    <xdr:from>
      <xdr:col>32</xdr:col>
      <xdr:colOff>407997</xdr:colOff>
      <xdr:row>15</xdr:row>
      <xdr:rowOff>31820</xdr:rowOff>
    </xdr:from>
    <xdr:to>
      <xdr:col>35</xdr:col>
      <xdr:colOff>379970</xdr:colOff>
      <xdr:row>18</xdr:row>
      <xdr:rowOff>140612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CEFB05E-FEBA-42D1-9C11-98F00C9C72AD}"/>
            </a:ext>
          </a:extLst>
        </xdr:cNvPr>
        <xdr:cNvSpPr txBox="1"/>
      </xdr:nvSpPr>
      <xdr:spPr>
        <a:xfrm>
          <a:off x="17791122" y="3169467"/>
          <a:ext cx="1484767" cy="69710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Properties</a:t>
          </a:r>
          <a:r>
            <a:rPr lang="en-US" sz="1100" baseline="0"/>
            <a:t> indicated that RCCL crew turnover spiked occ. rates</a:t>
          </a:r>
          <a:endParaRPr 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0.56159</cdr:x>
      <cdr:y>0.29755</cdr:y>
    </cdr:from>
    <cdr:to>
      <cdr:x>0.64731</cdr:x>
      <cdr:y>0.30188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E210E4E9-B095-4322-BB06-A3ABF6FA2ED9}"/>
            </a:ext>
          </a:extLst>
        </cdr:cNvPr>
        <cdr:cNvCxnSpPr/>
      </cdr:nvCxnSpPr>
      <cdr:spPr>
        <a:xfrm xmlns:a="http://schemas.openxmlformats.org/drawingml/2006/main" flipV="1">
          <a:off x="24302345" y="1541551"/>
          <a:ext cx="3709147" cy="22412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0.57508</cdr:x>
      <cdr:y>0.17519</cdr:y>
    </cdr:from>
    <cdr:to>
      <cdr:x>0.63174</cdr:x>
      <cdr:y>0.26133</cdr:y>
    </cdr:to>
    <cdr:sp macro="" textlink="">
      <cdr:nvSpPr>
        <cdr:cNvPr id="3" name="TextBox 9">
          <a:extLst xmlns:a="http://schemas.openxmlformats.org/drawingml/2006/main">
            <a:ext uri="{FF2B5EF4-FFF2-40B4-BE49-F238E27FC236}">
              <a16:creationId xmlns:a16="http://schemas.microsoft.com/office/drawing/2014/main" id="{DC7CCE6A-93C0-471A-B1CC-BDBB09E56135}"/>
            </a:ext>
          </a:extLst>
        </cdr:cNvPr>
        <cdr:cNvSpPr txBox="1"/>
      </cdr:nvSpPr>
      <cdr:spPr>
        <a:xfrm xmlns:a="http://schemas.openxmlformats.org/drawingml/2006/main">
          <a:off x="24885965" y="907615"/>
          <a:ext cx="2451899" cy="4462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Cruise</a:t>
          </a:r>
          <a:r>
            <a:rPr lang="en-US" sz="1100" baseline="0"/>
            <a:t> Homeprting with Celebrity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0.56476</cdr:x>
      <cdr:y>0.36397</cdr:y>
    </cdr:from>
    <cdr:to>
      <cdr:x>0.65006</cdr:x>
      <cdr:y>0.36694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689CB55A-7D36-4730-BE08-2748146FE7C0}"/>
            </a:ext>
          </a:extLst>
        </cdr:cNvPr>
        <cdr:cNvCxnSpPr/>
      </cdr:nvCxnSpPr>
      <cdr:spPr>
        <a:xfrm xmlns:a="http://schemas.openxmlformats.org/drawingml/2006/main" flipV="1">
          <a:off x="24903123" y="2131251"/>
          <a:ext cx="3761529" cy="17418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0.5797</cdr:x>
      <cdr:y>0.25851</cdr:y>
    </cdr:from>
    <cdr:to>
      <cdr:x>0.6364</cdr:x>
      <cdr:y>0.33898</cdr:y>
    </cdr:to>
    <cdr:sp macro="" textlink="">
      <cdr:nvSpPr>
        <cdr:cNvPr id="5" name="TextBox 9">
          <a:extLst xmlns:a="http://schemas.openxmlformats.org/drawingml/2006/main">
            <a:ext uri="{FF2B5EF4-FFF2-40B4-BE49-F238E27FC236}">
              <a16:creationId xmlns:a16="http://schemas.microsoft.com/office/drawing/2014/main" id="{25DC6F95-DE9D-4C80-8BD9-F74978C94EA3}"/>
            </a:ext>
          </a:extLst>
        </cdr:cNvPr>
        <cdr:cNvSpPr txBox="1"/>
      </cdr:nvSpPr>
      <cdr:spPr>
        <a:xfrm xmlns:a="http://schemas.openxmlformats.org/drawingml/2006/main">
          <a:off x="25561981" y="1513726"/>
          <a:ext cx="2500195" cy="47120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Cruise</a:t>
          </a:r>
          <a:r>
            <a:rPr lang="en-US" sz="1100" baseline="0"/>
            <a:t> Homeprting with Celebrity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326572</xdr:colOff>
      <xdr:row>26</xdr:row>
      <xdr:rowOff>191838</xdr:rowOff>
    </xdr:from>
    <xdr:to>
      <xdr:col>23</xdr:col>
      <xdr:colOff>378526</xdr:colOff>
      <xdr:row>61</xdr:row>
      <xdr:rowOff>183078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33A37B-5DDE-432F-B74E-9F5613601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17</xdr:row>
      <xdr:rowOff>9525</xdr:rowOff>
    </xdr:from>
    <xdr:to>
      <xdr:col>8</xdr:col>
      <xdr:colOff>228600</xdr:colOff>
      <xdr:row>38</xdr:row>
      <xdr:rowOff>147261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FF5AB8-7485-457C-86F6-B259F4D8A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XM%20Airport%20Arrivals%20DEC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ruise%20Arrival%20Data%20-Dec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XM%20Airport%20Arrivals%20JA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port YOY by Month"/>
      <sheetName val="Airport_Nationality by Month"/>
      <sheetName val="Airport_Airline by Month"/>
      <sheetName val="CHART Arrivals_Region by Month "/>
      <sheetName val="CHART Arrivals_Region by Quater"/>
      <sheetName val="airport_NA"/>
      <sheetName val="airport_EUR"/>
      <sheetName val="airport_CAR"/>
      <sheetName val="airport_SA"/>
      <sheetName val="Airport COMP_AXA"/>
      <sheetName val="AirportCOMPUS_AXA"/>
      <sheetName val="AirportCA_AXA"/>
      <sheetName val="Pivot Tables"/>
    </sheetNames>
    <sheetDataSet>
      <sheetData sheetId="0">
        <row r="31">
          <cell r="S31">
            <v>44197</v>
          </cell>
          <cell r="V31">
            <v>-0.52441160789092844</v>
          </cell>
          <cell r="W31">
            <v>-0.78777752598919559</v>
          </cell>
        </row>
        <row r="32">
          <cell r="S32">
            <v>44228</v>
          </cell>
          <cell r="V32">
            <v>-0.65776875090671694</v>
          </cell>
          <cell r="W32">
            <v>-0.82488636144549343</v>
          </cell>
        </row>
        <row r="33">
          <cell r="S33">
            <v>44256</v>
          </cell>
          <cell r="V33">
            <v>-0.60444970293224332</v>
          </cell>
          <cell r="W33">
            <v>-0.78162968756114803</v>
          </cell>
        </row>
        <row r="34">
          <cell r="S34">
            <v>44287</v>
          </cell>
          <cell r="V34">
            <v>-0.4555787937397246</v>
          </cell>
          <cell r="W34">
            <v>-0.65951387127297922</v>
          </cell>
        </row>
        <row r="35">
          <cell r="S35">
            <v>44337</v>
          </cell>
          <cell r="V35">
            <v>-0.1526982302634832</v>
          </cell>
          <cell r="W35">
            <v>-0.39382065388906407</v>
          </cell>
        </row>
        <row r="36">
          <cell r="S36">
            <v>44368</v>
          </cell>
          <cell r="V36">
            <v>-9.629182354194786E-2</v>
          </cell>
          <cell r="W36">
            <v>-0.30169353219823603</v>
          </cell>
        </row>
        <row r="37">
          <cell r="S37">
            <v>44398</v>
          </cell>
          <cell r="V37">
            <v>1.5612798862610818E-2</v>
          </cell>
          <cell r="W37">
            <v>-0.33214273878486128</v>
          </cell>
        </row>
        <row r="38">
          <cell r="S38">
            <v>44429</v>
          </cell>
          <cell r="V38">
            <v>-3.0458701455430302E-2</v>
          </cell>
          <cell r="W38">
            <v>-0.36373200950450124</v>
          </cell>
        </row>
        <row r="39">
          <cell r="S39">
            <v>44460</v>
          </cell>
          <cell r="V39">
            <v>-0.13581952117863719</v>
          </cell>
          <cell r="W39">
            <v>-0.44974453471815062</v>
          </cell>
        </row>
        <row r="40">
          <cell r="S40">
            <v>44490</v>
          </cell>
          <cell r="V40">
            <v>-0.13170922355393433</v>
          </cell>
          <cell r="W40">
            <v>-0.3597992144561179</v>
          </cell>
        </row>
        <row r="41">
          <cell r="S41">
            <v>44521</v>
          </cell>
          <cell r="V41">
            <v>0.12200870920059127</v>
          </cell>
          <cell r="W41">
            <v>-0.31921774539095599</v>
          </cell>
        </row>
        <row r="42">
          <cell r="S42">
            <v>44551</v>
          </cell>
          <cell r="V42">
            <v>0.12753903325486973</v>
          </cell>
          <cell r="W42">
            <v>-0.3765344146871305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ISE ARRIVALS"/>
    </sheetNames>
    <sheetDataSet>
      <sheetData sheetId="0">
        <row r="19">
          <cell r="L19">
            <v>2015</v>
          </cell>
          <cell r="M19">
            <v>2016</v>
          </cell>
          <cell r="N19">
            <v>2017</v>
          </cell>
          <cell r="O19">
            <v>2018</v>
          </cell>
        </row>
        <row r="20">
          <cell r="A20" t="str">
            <v>January</v>
          </cell>
          <cell r="K20">
            <v>284405</v>
          </cell>
          <cell r="L20">
            <v>287313</v>
          </cell>
          <cell r="M20">
            <v>240108</v>
          </cell>
          <cell r="N20">
            <v>234924</v>
          </cell>
          <cell r="O20">
            <v>112511</v>
          </cell>
          <cell r="P20">
            <v>245086</v>
          </cell>
          <cell r="Q20">
            <v>218749</v>
          </cell>
        </row>
        <row r="21">
          <cell r="A21" t="str">
            <v>February</v>
          </cell>
          <cell r="K21">
            <v>218037</v>
          </cell>
          <cell r="L21">
            <v>249511</v>
          </cell>
          <cell r="M21">
            <v>223221</v>
          </cell>
          <cell r="N21">
            <v>201334</v>
          </cell>
          <cell r="O21">
            <v>113893</v>
          </cell>
          <cell r="P21">
            <v>208223</v>
          </cell>
          <cell r="Q21">
            <v>161995</v>
          </cell>
        </row>
        <row r="22">
          <cell r="A22" t="str">
            <v>March</v>
          </cell>
          <cell r="K22">
            <v>233603</v>
          </cell>
          <cell r="L22">
            <v>254713</v>
          </cell>
          <cell r="M22">
            <v>207959</v>
          </cell>
          <cell r="N22">
            <v>227131</v>
          </cell>
          <cell r="O22">
            <v>137375</v>
          </cell>
          <cell r="P22">
            <v>217539</v>
          </cell>
          <cell r="Q22">
            <v>54781</v>
          </cell>
        </row>
        <row r="23">
          <cell r="A23" t="str">
            <v>April</v>
          </cell>
          <cell r="K23">
            <v>188198</v>
          </cell>
          <cell r="L23">
            <v>181830</v>
          </cell>
          <cell r="M23">
            <v>125669</v>
          </cell>
          <cell r="N23">
            <v>170366</v>
          </cell>
          <cell r="O23">
            <v>128714</v>
          </cell>
          <cell r="P23">
            <v>126560</v>
          </cell>
          <cell r="Q23" t="str">
            <v>-</v>
          </cell>
        </row>
        <row r="24">
          <cell r="A24" t="str">
            <v>May</v>
          </cell>
          <cell r="K24">
            <v>115385</v>
          </cell>
          <cell r="L24">
            <v>91911</v>
          </cell>
          <cell r="M24">
            <v>81747</v>
          </cell>
          <cell r="N24">
            <v>89845</v>
          </cell>
          <cell r="O24">
            <v>120907</v>
          </cell>
          <cell r="P24">
            <v>106852</v>
          </cell>
          <cell r="Q24" t="str">
            <v>-</v>
          </cell>
        </row>
        <row r="25">
          <cell r="A25" t="str">
            <v>June</v>
          </cell>
          <cell r="K25">
            <v>102517</v>
          </cell>
          <cell r="L25">
            <v>86571</v>
          </cell>
          <cell r="M25">
            <v>76985</v>
          </cell>
          <cell r="N25">
            <v>88008</v>
          </cell>
          <cell r="O25">
            <v>120266</v>
          </cell>
          <cell r="P25">
            <v>91215</v>
          </cell>
          <cell r="Q25" t="str">
            <v>-</v>
          </cell>
        </row>
        <row r="26">
          <cell r="A26" t="str">
            <v>July</v>
          </cell>
          <cell r="K26">
            <v>119121</v>
          </cell>
          <cell r="L26">
            <v>97850</v>
          </cell>
          <cell r="M26">
            <v>73338</v>
          </cell>
          <cell r="N26">
            <v>85432</v>
          </cell>
          <cell r="O26">
            <v>102234</v>
          </cell>
          <cell r="P26">
            <v>104418</v>
          </cell>
          <cell r="Q26" t="str">
            <v>-</v>
          </cell>
        </row>
        <row r="27">
          <cell r="A27" t="str">
            <v>August</v>
          </cell>
          <cell r="K27">
            <v>104460</v>
          </cell>
          <cell r="L27">
            <v>68516</v>
          </cell>
          <cell r="M27">
            <v>91418</v>
          </cell>
          <cell r="N27">
            <v>110883</v>
          </cell>
          <cell r="O27">
            <v>108252</v>
          </cell>
          <cell r="P27">
            <v>71940</v>
          </cell>
          <cell r="Q27" t="str">
            <v>-</v>
          </cell>
        </row>
        <row r="28">
          <cell r="A28" t="str">
            <v>September</v>
          </cell>
          <cell r="K28">
            <v>93507</v>
          </cell>
          <cell r="L28">
            <v>80464</v>
          </cell>
          <cell r="M28">
            <v>62611</v>
          </cell>
          <cell r="N28">
            <v>2488</v>
          </cell>
          <cell r="O28">
            <v>87564</v>
          </cell>
          <cell r="P28">
            <v>55534</v>
          </cell>
          <cell r="Q28" t="str">
            <v>-</v>
          </cell>
        </row>
        <row r="29">
          <cell r="A29" t="str">
            <v>October</v>
          </cell>
          <cell r="K29">
            <v>84339</v>
          </cell>
          <cell r="L29">
            <v>91783</v>
          </cell>
          <cell r="M29">
            <v>85631</v>
          </cell>
          <cell r="N29">
            <v>0</v>
          </cell>
          <cell r="O29">
            <v>116567</v>
          </cell>
          <cell r="P29">
            <v>91976</v>
          </cell>
          <cell r="Q29" t="str">
            <v>-</v>
          </cell>
        </row>
        <row r="30">
          <cell r="A30" t="str">
            <v>November</v>
          </cell>
          <cell r="K30">
            <v>179638</v>
          </cell>
          <cell r="L30">
            <v>184338</v>
          </cell>
          <cell r="M30">
            <v>176798</v>
          </cell>
          <cell r="N30">
            <v>0</v>
          </cell>
          <cell r="O30">
            <v>195261</v>
          </cell>
          <cell r="P30">
            <v>127088</v>
          </cell>
          <cell r="Q30" t="str">
            <v>-</v>
          </cell>
        </row>
        <row r="31">
          <cell r="A31" t="str">
            <v>December</v>
          </cell>
          <cell r="K31">
            <v>278786</v>
          </cell>
          <cell r="L31">
            <v>226817</v>
          </cell>
          <cell r="M31">
            <v>223378</v>
          </cell>
          <cell r="N31">
            <v>27349</v>
          </cell>
          <cell r="O31">
            <v>247039</v>
          </cell>
          <cell r="P31">
            <v>185106</v>
          </cell>
          <cell r="Q31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port YOY by Month"/>
      <sheetName val="Airport_Nationality by Month"/>
      <sheetName val="Airport_Airline by Month"/>
      <sheetName val="CHART Arrivals_Region by Month "/>
      <sheetName val="CHART Arrivals_Region by Quater"/>
      <sheetName val="airport_NA"/>
      <sheetName val="airport_EUR"/>
      <sheetName val="airport_CAR"/>
      <sheetName val="airport_SA"/>
      <sheetName val="Airport COMP_AXA"/>
      <sheetName val="AirportCOMPUS_AXA"/>
      <sheetName val="AirportCA_AXA"/>
      <sheetName val="Pivot Tables"/>
    </sheetNames>
    <sheetDataSet>
      <sheetData sheetId="0">
        <row r="31">
          <cell r="U31">
            <v>44197</v>
          </cell>
          <cell r="X31">
            <v>0.13481605605910579</v>
          </cell>
          <cell r="Y31">
            <v>-0.49360944261899825</v>
          </cell>
          <cell r="AA31">
            <v>-0.52441160789092844</v>
          </cell>
          <cell r="AB31">
            <v>-0.78777752598919559</v>
          </cell>
        </row>
        <row r="32">
          <cell r="U32">
            <v>44228</v>
          </cell>
          <cell r="AA32">
            <v>-0.65776875090671694</v>
          </cell>
          <cell r="AB32">
            <v>-0.82488636144549343</v>
          </cell>
        </row>
        <row r="33">
          <cell r="U33">
            <v>44256</v>
          </cell>
          <cell r="AA33">
            <v>-0.60444970293224332</v>
          </cell>
          <cell r="AB33">
            <v>-0.78162968756114803</v>
          </cell>
        </row>
        <row r="34">
          <cell r="U34">
            <v>44287</v>
          </cell>
          <cell r="AA34">
            <v>-0.4555787937397246</v>
          </cell>
          <cell r="AB34">
            <v>-0.65951387127297922</v>
          </cell>
        </row>
        <row r="35">
          <cell r="U35">
            <v>44337</v>
          </cell>
          <cell r="AA35">
            <v>-0.1526982302634832</v>
          </cell>
          <cell r="AB35">
            <v>-0.39382065388906407</v>
          </cell>
        </row>
        <row r="36">
          <cell r="U36">
            <v>44368</v>
          </cell>
          <cell r="AA36">
            <v>-9.629182354194786E-2</v>
          </cell>
          <cell r="AB36">
            <v>-0.30169353219823603</v>
          </cell>
        </row>
        <row r="37">
          <cell r="U37">
            <v>44398</v>
          </cell>
          <cell r="AA37">
            <v>1.5612798862610818E-2</v>
          </cell>
          <cell r="AB37">
            <v>-0.33214273878486128</v>
          </cell>
        </row>
        <row r="38">
          <cell r="U38">
            <v>44429</v>
          </cell>
          <cell r="AA38">
            <v>-3.0458701455430302E-2</v>
          </cell>
          <cell r="AB38">
            <v>-0.36373200950450124</v>
          </cell>
        </row>
        <row r="39">
          <cell r="U39">
            <v>44460</v>
          </cell>
          <cell r="AA39">
            <v>-0.13581952117863719</v>
          </cell>
          <cell r="AB39">
            <v>-0.44974453471815062</v>
          </cell>
        </row>
        <row r="40">
          <cell r="U40">
            <v>44490</v>
          </cell>
          <cell r="AA40">
            <v>-0.13170922355393433</v>
          </cell>
          <cell r="AB40">
            <v>-0.3597992144561179</v>
          </cell>
        </row>
        <row r="41">
          <cell r="U41">
            <v>44521</v>
          </cell>
          <cell r="AA41">
            <v>0.12200870920059127</v>
          </cell>
          <cell r="AB41">
            <v>-0.31921774539095599</v>
          </cell>
        </row>
        <row r="42">
          <cell r="U42">
            <v>44551</v>
          </cell>
          <cell r="AA42">
            <v>0.12753903325486973</v>
          </cell>
          <cell r="AB42">
            <v>-0.3765344146871305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B4B812-1866-47ED-BAC9-51870217DF35}" name="Table10" displayName="Table10" ref="J20:L28" totalsRowShown="0" headerRowCellStyle="Normal" dataCellStyle="Normal">
  <tableColumns count="3">
    <tableColumn id="1" xr3:uid="{B571EBC0-B327-442A-B9AA-2E0C002CBC6D}" name="Sail Date" dataCellStyle="Normal"/>
    <tableColumn id="2" xr3:uid="{FB2E8242-94B9-432A-86DA-4BB06B9C740D}" name="Vessel" dataCellStyle="Normal"/>
    <tableColumn id="3" xr3:uid="{D3D6FF87-451F-43ED-9AEC-86839C439325}" name="Pax" dataDxfId="3" dataCellStyle="Normal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1DB9A2-5182-4728-A22B-A0666898C5C2}" name="Table11" displayName="Table11" ref="M20:O30" totalsRowShown="0" headerRowCellStyle="Normal" dataCellStyle="Normal">
  <tableColumns count="3">
    <tableColumn id="1" xr3:uid="{33AE1604-6642-4B48-9B57-F4E18AF7FB3F}" name="Sail Date" dataCellStyle="Normal"/>
    <tableColumn id="2" xr3:uid="{2536FE89-A059-459C-AE9C-B4A945E94248}" name="Vessel" dataCellStyle="Normal"/>
    <tableColumn id="3" xr3:uid="{91DC51F4-33A0-472D-83EB-7D261C6A4BC0}" name="Pax" dataDxfId="2" dataCellStyle="Comma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B4B463-33B2-4F3D-91D1-1232E2DCEFF6}" name="Table113" displayName="Table113" ref="S20:U37" totalsRowShown="0" tableBorderDxfId="1" headerRowCellStyle="Normal" dataCellStyle="Normal">
  <tableColumns count="3">
    <tableColumn id="1" xr3:uid="{9B473B77-57FA-41AA-A2DB-571E97AA4C6E}" name="Sail Date" dataCellStyle="Normal"/>
    <tableColumn id="2" xr3:uid="{DA08F262-7652-4971-9DD4-A0BBAB4D53B7}" name="Vessel" dataCellStyle="Normal"/>
    <tableColumn id="3" xr3:uid="{AB0F208F-23AD-4AFA-9DB9-73620A05B00A}" name="Pax" dataDxfId="0" dataCellStyle="Comma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EA37D-DD0F-4D7B-97D5-4273E021034B}">
  <dimension ref="B2:R8"/>
  <sheetViews>
    <sheetView topLeftCell="A4" workbookViewId="0">
      <selection activeCell="P11" sqref="P11"/>
    </sheetView>
  </sheetViews>
  <sheetFormatPr defaultRowHeight="15" x14ac:dyDescent="0.25"/>
  <cols>
    <col min="5" max="5" width="10.7109375" customWidth="1"/>
    <col min="6" max="6" width="10.28515625" customWidth="1"/>
    <col min="7" max="9" width="10" customWidth="1"/>
    <col min="10" max="10" width="10.28515625" customWidth="1"/>
    <col min="11" max="11" width="11.140625" bestFit="1" customWidth="1"/>
    <col min="12" max="12" width="10" customWidth="1"/>
    <col min="17" max="17" width="11" bestFit="1" customWidth="1"/>
  </cols>
  <sheetData>
    <row r="2" spans="2:18" x14ac:dyDescent="0.25">
      <c r="C2" s="45">
        <v>44105</v>
      </c>
      <c r="D2" s="45">
        <v>44136</v>
      </c>
      <c r="E2" s="45">
        <v>44166</v>
      </c>
      <c r="F2" s="45">
        <v>44197</v>
      </c>
      <c r="G2" s="45">
        <v>44228</v>
      </c>
      <c r="H2" s="45">
        <v>44256</v>
      </c>
      <c r="I2" s="45">
        <v>44287</v>
      </c>
      <c r="J2" s="45">
        <v>44337</v>
      </c>
      <c r="K2" s="45">
        <v>44368</v>
      </c>
      <c r="L2" s="45">
        <v>44398</v>
      </c>
      <c r="M2" s="45">
        <v>44429</v>
      </c>
      <c r="N2" s="45">
        <v>44460</v>
      </c>
      <c r="O2" s="45">
        <v>44490</v>
      </c>
      <c r="P2" s="45">
        <v>44521</v>
      </c>
      <c r="Q2" s="45">
        <v>44551</v>
      </c>
      <c r="R2" s="45">
        <v>44582</v>
      </c>
    </row>
    <row r="3" spans="2:18" x14ac:dyDescent="0.25">
      <c r="B3" s="2" t="s">
        <v>18</v>
      </c>
      <c r="C3" s="48">
        <v>0.20444711753108238</v>
      </c>
      <c r="D3" s="48">
        <f>AVERAGE('Industry Weekly Occ Rate'!K4:N4)</f>
        <v>0.2649559730790802</v>
      </c>
      <c r="E3" s="47">
        <v>0.29199999999999998</v>
      </c>
      <c r="F3" s="47">
        <v>0.30765884194053211</v>
      </c>
      <c r="G3" s="49">
        <v>0.26933586565373852</v>
      </c>
      <c r="H3" s="49">
        <v>0.33483926429428224</v>
      </c>
      <c r="I3" s="49">
        <v>0.50189844062375066</v>
      </c>
      <c r="J3" s="49">
        <v>0.49299999999999999</v>
      </c>
      <c r="K3" s="49">
        <v>0.51600000000000001</v>
      </c>
      <c r="L3" s="49">
        <v>0.57999999999999996</v>
      </c>
      <c r="M3" s="49">
        <v>0.497</v>
      </c>
      <c r="N3" s="50">
        <v>0.30499999999999999</v>
      </c>
      <c r="O3" s="50">
        <v>0.45600000000000002</v>
      </c>
      <c r="P3" s="50">
        <v>0.66600000000000004</v>
      </c>
      <c r="Q3" s="50">
        <v>0.71199999999999997</v>
      </c>
      <c r="R3" s="125">
        <v>0.68099999999999994</v>
      </c>
    </row>
    <row r="4" spans="2:18" x14ac:dyDescent="0.25">
      <c r="B4" s="2" t="s">
        <v>19</v>
      </c>
      <c r="C4" s="48">
        <v>0.23506363224959514</v>
      </c>
      <c r="D4" s="48">
        <f>AVERAGE('Industry Weekly Occ Rate'!K5:N5)</f>
        <v>0.280327626459144</v>
      </c>
      <c r="E4" s="48">
        <v>0.34</v>
      </c>
      <c r="F4" s="47">
        <v>0.32853846153846156</v>
      </c>
      <c r="G4" s="49">
        <v>0.30458424908424914</v>
      </c>
      <c r="H4" s="48">
        <v>0.37970451770451774</v>
      </c>
      <c r="I4" s="49">
        <v>0.49121978021978024</v>
      </c>
      <c r="J4" s="49">
        <v>0.505</v>
      </c>
      <c r="K4" s="50">
        <v>0.54200000000000004</v>
      </c>
      <c r="L4" s="49">
        <v>0.60499999999999998</v>
      </c>
      <c r="M4" s="49">
        <v>0.50600000000000001</v>
      </c>
      <c r="N4" s="50">
        <v>0.307</v>
      </c>
      <c r="O4" s="50">
        <v>0.48</v>
      </c>
      <c r="P4" s="50">
        <v>0.65800000000000003</v>
      </c>
      <c r="Q4" s="50">
        <v>0.70599999999999996</v>
      </c>
      <c r="R4" s="125">
        <v>0.68400000000000005</v>
      </c>
    </row>
    <row r="5" spans="2:18" x14ac:dyDescent="0.25">
      <c r="B5" s="2" t="s">
        <v>20</v>
      </c>
      <c r="C5" s="48">
        <v>0.13100000000000001</v>
      </c>
      <c r="D5" s="48">
        <v>0.22500000000000001</v>
      </c>
      <c r="E5" s="47">
        <v>0.22500000000000001</v>
      </c>
      <c r="F5" s="49">
        <v>0.28999999999999998</v>
      </c>
      <c r="G5" s="49">
        <v>0.20200000000000001</v>
      </c>
      <c r="H5" s="48">
        <v>0.25</v>
      </c>
      <c r="I5" s="49">
        <v>0.52200000000000002</v>
      </c>
      <c r="J5" s="49">
        <v>0.47049999999999997</v>
      </c>
      <c r="K5" s="50">
        <v>0.47</v>
      </c>
      <c r="L5" s="49">
        <v>0.53500000000000003</v>
      </c>
      <c r="M5" s="49">
        <v>0.48099999999999998</v>
      </c>
      <c r="N5" s="50">
        <v>0.29299999999999998</v>
      </c>
      <c r="O5" s="50">
        <v>0.41199999999999998</v>
      </c>
      <c r="P5" s="50">
        <v>0.68100000000000005</v>
      </c>
      <c r="Q5" s="50">
        <v>0.72299999999999998</v>
      </c>
      <c r="R5" s="125">
        <v>0.67599999999999993</v>
      </c>
    </row>
    <row r="6" spans="2:18" x14ac:dyDescent="0.25">
      <c r="B6" s="3" t="s">
        <v>21</v>
      </c>
    </row>
    <row r="7" spans="2:18" x14ac:dyDescent="0.25">
      <c r="B7" s="3" t="s">
        <v>65</v>
      </c>
    </row>
    <row r="8" spans="2:18" x14ac:dyDescent="0.25">
      <c r="B8" s="86" t="s">
        <v>142</v>
      </c>
      <c r="G8" s="105"/>
      <c r="H8" s="105"/>
      <c r="I8" s="105"/>
      <c r="J8" s="105"/>
    </row>
  </sheetData>
  <phoneticPr fontId="9" type="noConversion"/>
  <pageMargins left="0.7" right="0.7" top="0.75" bottom="0.75" header="0.3" footer="0.3"/>
  <pageSetup orientation="portrait" horizontalDpi="300" verticalDpi="300" r:id="rId1"/>
  <ignoredErrors>
    <ignoredError sqref="D3:D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F7C7-72B7-4FC8-AF7F-E3A31C1D8AB5}">
  <dimension ref="C3:BZ8"/>
  <sheetViews>
    <sheetView topLeftCell="AN1" zoomScale="68" zoomScaleNormal="68" workbookViewId="0">
      <selection activeCell="CA10" sqref="CA10"/>
    </sheetView>
  </sheetViews>
  <sheetFormatPr defaultRowHeight="15" x14ac:dyDescent="0.25"/>
  <cols>
    <col min="3" max="3" width="11.28515625" customWidth="1"/>
    <col min="4" max="22" width="7.7109375" customWidth="1"/>
    <col min="23" max="23" width="7.42578125" customWidth="1"/>
    <col min="24" max="24" width="7.140625" customWidth="1"/>
    <col min="25" max="25" width="7.28515625" customWidth="1"/>
    <col min="28" max="28" width="7.7109375" customWidth="1"/>
    <col min="29" max="29" width="7.28515625" customWidth="1"/>
    <col min="33" max="33" width="7.28515625" customWidth="1"/>
    <col min="34" max="34" width="7.5703125" customWidth="1"/>
    <col min="35" max="35" width="7.7109375" customWidth="1"/>
    <col min="67" max="67" width="9.5703125" customWidth="1"/>
  </cols>
  <sheetData>
    <row r="3" spans="3:78" ht="30" customHeight="1" x14ac:dyDescent="0.25"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85</v>
      </c>
      <c r="O3" s="1" t="s">
        <v>10</v>
      </c>
      <c r="P3" s="51" t="s">
        <v>11</v>
      </c>
      <c r="Q3" s="51" t="s">
        <v>12</v>
      </c>
      <c r="R3" s="52" t="s">
        <v>13</v>
      </c>
      <c r="S3" s="52" t="s">
        <v>14</v>
      </c>
      <c r="T3" s="52" t="s">
        <v>15</v>
      </c>
      <c r="U3" s="52" t="s">
        <v>16</v>
      </c>
      <c r="V3" s="52" t="s">
        <v>17</v>
      </c>
      <c r="W3" s="52" t="s">
        <v>23</v>
      </c>
      <c r="X3" s="52" t="s">
        <v>24</v>
      </c>
      <c r="Y3" s="52" t="s">
        <v>25</v>
      </c>
      <c r="Z3" s="52" t="s">
        <v>27</v>
      </c>
      <c r="AA3" s="52" t="s">
        <v>28</v>
      </c>
      <c r="AB3" s="52" t="s">
        <v>57</v>
      </c>
      <c r="AC3" s="52" t="s">
        <v>58</v>
      </c>
      <c r="AD3" s="52" t="s">
        <v>59</v>
      </c>
      <c r="AE3" s="52" t="s">
        <v>60</v>
      </c>
      <c r="AF3" s="52" t="s">
        <v>61</v>
      </c>
      <c r="AG3" s="52" t="s">
        <v>62</v>
      </c>
      <c r="AH3" s="52" t="s">
        <v>63</v>
      </c>
      <c r="AI3" s="52" t="s">
        <v>64</v>
      </c>
      <c r="AJ3" s="52" t="s">
        <v>86</v>
      </c>
      <c r="AK3" s="52" t="s">
        <v>67</v>
      </c>
      <c r="AL3" s="52" t="s">
        <v>66</v>
      </c>
      <c r="AM3" s="52" t="s">
        <v>70</v>
      </c>
      <c r="AN3" s="52" t="s">
        <v>71</v>
      </c>
      <c r="AO3" s="52" t="s">
        <v>72</v>
      </c>
      <c r="AP3" s="52" t="s">
        <v>73</v>
      </c>
      <c r="AQ3" s="52" t="s">
        <v>74</v>
      </c>
      <c r="AR3" s="52" t="s">
        <v>75</v>
      </c>
      <c r="AS3" s="52" t="s">
        <v>76</v>
      </c>
      <c r="AT3" s="52" t="s">
        <v>77</v>
      </c>
      <c r="AU3" s="52" t="s">
        <v>78</v>
      </c>
      <c r="AV3" s="52" t="s">
        <v>79</v>
      </c>
      <c r="AW3" s="52" t="s">
        <v>80</v>
      </c>
      <c r="AX3" s="52" t="s">
        <v>81</v>
      </c>
      <c r="AY3" s="52" t="s">
        <v>82</v>
      </c>
      <c r="AZ3" s="52" t="s">
        <v>83</v>
      </c>
      <c r="BA3" s="52" t="s">
        <v>84</v>
      </c>
      <c r="BB3" s="52" t="s">
        <v>87</v>
      </c>
      <c r="BC3" s="52" t="s">
        <v>88</v>
      </c>
      <c r="BD3" s="52" t="s">
        <v>88</v>
      </c>
      <c r="BE3" s="52" t="s">
        <v>97</v>
      </c>
      <c r="BF3" s="52" t="s">
        <v>98</v>
      </c>
      <c r="BG3" s="52" t="s">
        <v>99</v>
      </c>
      <c r="BH3" s="52" t="s">
        <v>138</v>
      </c>
      <c r="BI3" s="52" t="s">
        <v>139</v>
      </c>
      <c r="BJ3" s="52" t="s">
        <v>140</v>
      </c>
      <c r="BK3" s="52" t="s">
        <v>141</v>
      </c>
      <c r="BL3" s="52" t="s">
        <v>150</v>
      </c>
      <c r="BM3" s="52" t="s">
        <v>151</v>
      </c>
      <c r="BN3" s="52" t="s">
        <v>152</v>
      </c>
      <c r="BO3" s="52" t="s">
        <v>153</v>
      </c>
      <c r="BP3" s="52" t="s">
        <v>155</v>
      </c>
      <c r="BQ3" s="52" t="s">
        <v>156</v>
      </c>
      <c r="BR3" s="52" t="s">
        <v>159</v>
      </c>
      <c r="BS3" s="52" t="s">
        <v>160</v>
      </c>
      <c r="BT3" s="52" t="s">
        <v>161</v>
      </c>
      <c r="BU3" s="52" t="s">
        <v>162</v>
      </c>
      <c r="BV3" s="52" t="s">
        <v>163</v>
      </c>
      <c r="BW3" s="52" t="s">
        <v>164</v>
      </c>
      <c r="BX3" s="52" t="s">
        <v>165</v>
      </c>
      <c r="BY3" s="52" t="s">
        <v>182</v>
      </c>
      <c r="BZ3" s="52" t="s">
        <v>183</v>
      </c>
    </row>
    <row r="4" spans="3:78" x14ac:dyDescent="0.25">
      <c r="C4" s="53" t="s">
        <v>18</v>
      </c>
      <c r="D4" s="54">
        <v>0.13099051008303675</v>
      </c>
      <c r="E4" s="54">
        <v>0.13847746144721235</v>
      </c>
      <c r="F4" s="54">
        <v>0.15487900355871881</v>
      </c>
      <c r="G4" s="54">
        <v>0.19775270880361176</v>
      </c>
      <c r="H4" s="54">
        <v>0.19308883903533375</v>
      </c>
      <c r="I4" s="54">
        <v>0.20820639371845201</v>
      </c>
      <c r="J4" s="54">
        <v>0.23516107683679188</v>
      </c>
      <c r="K4" s="54">
        <v>0.23685193494111043</v>
      </c>
      <c r="L4" s="54">
        <v>0.2898177229388671</v>
      </c>
      <c r="M4" s="54">
        <v>0.27147896803140775</v>
      </c>
      <c r="N4" s="54">
        <v>0.26167526640493555</v>
      </c>
      <c r="O4" s="54">
        <v>0.30687504206393718</v>
      </c>
      <c r="P4" s="54">
        <v>0.31121088053841833</v>
      </c>
      <c r="Q4" s="54">
        <v>0.25095415342714478</v>
      </c>
      <c r="R4" s="54">
        <v>0.32518157058556513</v>
      </c>
      <c r="S4" s="54">
        <v>0.45186790739900129</v>
      </c>
      <c r="T4" s="54">
        <v>0.30106808896958692</v>
      </c>
      <c r="U4" s="54">
        <v>0.33273513390830689</v>
      </c>
      <c r="V4" s="54">
        <v>0.34440989559691326</v>
      </c>
      <c r="W4" s="54">
        <v>0.27363640490240582</v>
      </c>
      <c r="X4" s="54">
        <v>0.2448120744439401</v>
      </c>
      <c r="Y4" s="54">
        <v>0.29907308216069001</v>
      </c>
      <c r="Z4" s="54">
        <v>0.28910258738084432</v>
      </c>
      <c r="AA4" s="54">
        <v>0.28091573556797028</v>
      </c>
      <c r="AB4" s="54">
        <v>0.28590223463687159</v>
      </c>
      <c r="AC4" s="54">
        <v>0.30256610800744876</v>
      </c>
      <c r="AD4" s="54">
        <v>0.31666713221601483</v>
      </c>
      <c r="AE4" s="54">
        <v>0.35320484171322164</v>
      </c>
      <c r="AF4" s="54">
        <v>0.52463454376163876</v>
      </c>
      <c r="AG4" s="54">
        <v>0.46352420856610799</v>
      </c>
      <c r="AH4" s="54">
        <v>0.44796508379888267</v>
      </c>
      <c r="AI4" s="54">
        <v>0.57286918063314718</v>
      </c>
      <c r="AJ4" s="54">
        <v>0.53530726256983241</v>
      </c>
      <c r="AK4" s="54">
        <v>0.54235567970204857</v>
      </c>
      <c r="AL4" s="54">
        <v>0.50319757914338925</v>
      </c>
      <c r="AM4" s="54">
        <v>0.4965170391061452</v>
      </c>
      <c r="AN4" s="54">
        <v>0.53466527001862196</v>
      </c>
      <c r="AO4" s="54">
        <v>0.47439990689013045</v>
      </c>
      <c r="AP4" s="54">
        <v>0.50773556797020492</v>
      </c>
      <c r="AQ4" s="54">
        <v>0.53056750465549352</v>
      </c>
      <c r="AR4" s="54">
        <v>0.56195687698592822</v>
      </c>
      <c r="AS4" s="54">
        <v>0.55318610985020422</v>
      </c>
      <c r="AT4" s="54">
        <v>0.56481071266454819</v>
      </c>
      <c r="AU4" s="54">
        <v>0.62490285973672266</v>
      </c>
      <c r="AV4" s="54">
        <v>0.61766727190195192</v>
      </c>
      <c r="AW4" s="54">
        <v>0.57794189741261914</v>
      </c>
      <c r="AX4" s="54">
        <v>0.55857921016795287</v>
      </c>
      <c r="AY4" s="54">
        <v>0.5499151157512483</v>
      </c>
      <c r="AZ4" s="54">
        <v>0.50814298683613246</v>
      </c>
      <c r="BA4" s="54">
        <v>0.45601997276441225</v>
      </c>
      <c r="BB4" s="54">
        <v>0.3733699500680891</v>
      </c>
      <c r="BC4" s="54">
        <v>0.33394598275079435</v>
      </c>
      <c r="BD4" s="54">
        <v>0.33654244212437584</v>
      </c>
      <c r="BE4" s="54">
        <v>0.2676797804208601</v>
      </c>
      <c r="BF4" s="54">
        <v>0.30959103385178405</v>
      </c>
      <c r="BG4" s="54">
        <v>0.31931037691949749</v>
      </c>
      <c r="BH4" s="54">
        <v>0.41936787072243353</v>
      </c>
      <c r="BI4" s="54">
        <v>0.3858406718111666</v>
      </c>
      <c r="BJ4" s="54">
        <v>0.43936274965164884</v>
      </c>
      <c r="BK4" s="54">
        <v>0.53147389922832511</v>
      </c>
      <c r="BL4" s="54">
        <v>0.59951112119836591</v>
      </c>
      <c r="BM4" s="54">
        <v>0.69144348615524287</v>
      </c>
      <c r="BN4" s="54">
        <v>0.68413935542442128</v>
      </c>
      <c r="BO4" s="54">
        <v>0.66943667725828404</v>
      </c>
      <c r="BP4" s="54">
        <v>0.7022505674080799</v>
      </c>
      <c r="BQ4" s="54">
        <v>0.71060009078529263</v>
      </c>
      <c r="BR4" s="54">
        <v>0.70003086699954609</v>
      </c>
      <c r="BS4" s="54">
        <v>0.63481842941443478</v>
      </c>
      <c r="BT4" s="54">
        <v>0.76400000000000001</v>
      </c>
      <c r="BU4" s="54">
        <v>0.6715487970948707</v>
      </c>
      <c r="BV4" s="54">
        <v>0.67400000000000004</v>
      </c>
      <c r="BW4" s="54">
        <v>0.69121289151157506</v>
      </c>
      <c r="BX4" s="54">
        <v>0.67983794825238308</v>
      </c>
      <c r="BY4" s="105">
        <v>0.67529870729455221</v>
      </c>
      <c r="BZ4" s="105">
        <v>0.67301615881809795</v>
      </c>
    </row>
    <row r="5" spans="3:78" ht="16.899999999999999" customHeight="1" x14ac:dyDescent="0.25">
      <c r="C5" s="53" t="s">
        <v>19</v>
      </c>
      <c r="D5" s="54">
        <v>0.14767860116569526</v>
      </c>
      <c r="E5" s="54">
        <v>0.15048626144879265</v>
      </c>
      <c r="F5" s="54">
        <v>0.17181681931723564</v>
      </c>
      <c r="G5" s="54">
        <v>0.23085758754863811</v>
      </c>
      <c r="H5" s="54">
        <v>0.22016342412451365</v>
      </c>
      <c r="I5" s="54">
        <v>0.23600622568093382</v>
      </c>
      <c r="J5" s="54">
        <v>0.2598038910505836</v>
      </c>
      <c r="K5" s="54">
        <v>0.2579035019455253</v>
      </c>
      <c r="L5" s="54">
        <v>0.3075050583657587</v>
      </c>
      <c r="M5" s="54">
        <v>0.28913151750972771</v>
      </c>
      <c r="N5" s="54">
        <v>0.26677042801556428</v>
      </c>
      <c r="O5" s="54">
        <v>0.31609743190661488</v>
      </c>
      <c r="P5" s="54">
        <v>0.3215112840466926</v>
      </c>
      <c r="Q5" s="54">
        <v>0.29478443579766533</v>
      </c>
      <c r="R5" s="54">
        <v>0.35493540856031131</v>
      </c>
      <c r="S5" s="54">
        <v>0.48091673151750969</v>
      </c>
      <c r="T5" s="54">
        <v>0.33857743190661477</v>
      </c>
      <c r="U5" s="54">
        <v>0.34287782101167319</v>
      </c>
      <c r="V5" s="54">
        <v>0.35396108949416349</v>
      </c>
      <c r="W5" s="54">
        <v>0.30776342412451363</v>
      </c>
      <c r="X5" s="54">
        <v>0.29551750972762647</v>
      </c>
      <c r="Y5" s="54">
        <v>0.34851361867704272</v>
      </c>
      <c r="Z5" s="54">
        <v>0.35124046692607008</v>
      </c>
      <c r="AA5" s="54">
        <v>0.34204046692606999</v>
      </c>
      <c r="AB5" s="54">
        <v>0.33960778210116738</v>
      </c>
      <c r="AC5" s="54">
        <v>0.35892762645914394</v>
      </c>
      <c r="AD5" s="54">
        <v>0.37047626459143967</v>
      </c>
      <c r="AE5" s="54">
        <v>0.39857898832684813</v>
      </c>
      <c r="AF5" s="54">
        <v>0.50811673151750969</v>
      </c>
      <c r="AG5" s="54">
        <v>0.45082801556420221</v>
      </c>
      <c r="AH5" s="54">
        <v>0.43741634241245142</v>
      </c>
      <c r="AI5" s="54">
        <v>0.5578645914396887</v>
      </c>
      <c r="AJ5" s="54">
        <v>0.54807470817120618</v>
      </c>
      <c r="AK5" s="54">
        <v>0.5189789883268483</v>
      </c>
      <c r="AL5" s="54">
        <v>0.52754085603112844</v>
      </c>
      <c r="AM5" s="54">
        <v>0.52529494163424129</v>
      </c>
      <c r="AN5" s="54">
        <v>0.53338988326848236</v>
      </c>
      <c r="AO5" s="54">
        <v>0.51254941634241247</v>
      </c>
      <c r="AP5" s="54">
        <v>0.53214319066147853</v>
      </c>
      <c r="AQ5" s="54">
        <v>0.55398443579766532</v>
      </c>
      <c r="AR5" s="54">
        <v>0.58845603112840461</v>
      </c>
      <c r="AS5" s="54">
        <v>0.60582412451361867</v>
      </c>
      <c r="AT5" s="54">
        <v>0.61887315175097268</v>
      </c>
      <c r="AU5" s="54">
        <v>0.62937743190661477</v>
      </c>
      <c r="AV5" s="54">
        <v>0.65843424124513616</v>
      </c>
      <c r="AW5" s="54">
        <v>0.63263346303501955</v>
      </c>
      <c r="AX5" s="54">
        <v>0.60857587548638126</v>
      </c>
      <c r="AY5" s="54">
        <v>0.54581789883268483</v>
      </c>
      <c r="AZ5" s="54">
        <v>0.50987859922178991</v>
      </c>
      <c r="BA5" s="54">
        <v>0.45514863813229578</v>
      </c>
      <c r="BB5" s="54">
        <v>0.36131050583657587</v>
      </c>
      <c r="BC5" s="54">
        <v>0.312179766536965</v>
      </c>
      <c r="BD5" s="54">
        <v>0.312179766536965</v>
      </c>
      <c r="BE5" s="54">
        <v>0.27947548638132297</v>
      </c>
      <c r="BF5" s="54">
        <v>0.29844124513618675</v>
      </c>
      <c r="BG5" s="54">
        <v>0.33688404669260696</v>
      </c>
      <c r="BH5" s="54">
        <v>0.44532293423271502</v>
      </c>
      <c r="BI5" s="54">
        <v>0.4035571984435799</v>
      </c>
      <c r="BJ5" s="54">
        <v>0.47438542510121456</v>
      </c>
      <c r="BK5" s="54">
        <v>0.58044202334630357</v>
      </c>
      <c r="BL5" s="54">
        <v>0.61909105058365765</v>
      </c>
      <c r="BM5" s="54">
        <v>0.69371206225680937</v>
      </c>
      <c r="BN5" s="54">
        <v>0.68509494163424123</v>
      </c>
      <c r="BO5" s="54">
        <v>0.67</v>
      </c>
      <c r="BP5" s="54">
        <v>0.70099999999999996</v>
      </c>
      <c r="BQ5" s="54">
        <v>0.68300000000000005</v>
      </c>
      <c r="BR5" s="54">
        <v>0.68431984435797677</v>
      </c>
      <c r="BS5" s="54">
        <v>0.61621867704280142</v>
      </c>
      <c r="BT5" s="54">
        <v>0.7565743190661478</v>
      </c>
      <c r="BU5" s="54">
        <v>0.67347392996108946</v>
      </c>
      <c r="BV5" s="54">
        <v>0.66666339869281033</v>
      </c>
      <c r="BW5" s="54">
        <v>0.66218210116731513</v>
      </c>
      <c r="BX5" s="54">
        <v>0.67991673151750975</v>
      </c>
      <c r="BY5" s="54">
        <v>0.7098000000000001</v>
      </c>
      <c r="BZ5" s="54">
        <v>0.70397976653696503</v>
      </c>
    </row>
    <row r="6" spans="3:78" x14ac:dyDescent="0.25">
      <c r="C6" s="53" t="s">
        <v>20</v>
      </c>
      <c r="D6" s="54">
        <v>8.831211498973307E-2</v>
      </c>
      <c r="E6" s="54">
        <v>0.10829363449691992</v>
      </c>
      <c r="F6" s="54">
        <v>0.11247227926078031</v>
      </c>
      <c r="G6" s="54">
        <v>0.11040205338809037</v>
      </c>
      <c r="H6" s="54">
        <v>0.1232277108433735</v>
      </c>
      <c r="I6" s="54">
        <v>0.13647389558232934</v>
      </c>
      <c r="J6" s="54">
        <v>0.17157469879518075</v>
      </c>
      <c r="K6" s="54">
        <v>0.18253212851405626</v>
      </c>
      <c r="L6" s="54">
        <v>0.24417871485943773</v>
      </c>
      <c r="M6" s="54">
        <v>0.22592971887550198</v>
      </c>
      <c r="N6" s="54">
        <v>0.24852811244979922</v>
      </c>
      <c r="O6" s="54">
        <v>0.28110210843373495</v>
      </c>
      <c r="P6" s="54">
        <v>0.28463253012048195</v>
      </c>
      <c r="Q6" s="54">
        <v>0.18960130718954243</v>
      </c>
      <c r="R6" s="54">
        <v>0.28353267973856211</v>
      </c>
      <c r="S6" s="54">
        <v>0.4112058823529412</v>
      </c>
      <c r="T6" s="54">
        <v>0.2485631808278867</v>
      </c>
      <c r="U6" s="54">
        <v>0.31853758169934637</v>
      </c>
      <c r="V6" s="54">
        <v>0.33104030501089321</v>
      </c>
      <c r="W6" s="54">
        <v>0.22586601307189538</v>
      </c>
      <c r="X6" s="54">
        <v>0.17383551198257083</v>
      </c>
      <c r="Y6" s="54">
        <v>0.22986710239651414</v>
      </c>
      <c r="Z6" s="54">
        <v>0.20212309368191725</v>
      </c>
      <c r="AA6" s="54">
        <v>0.19096755504055621</v>
      </c>
      <c r="AB6" s="54">
        <v>0.20709965237543454</v>
      </c>
      <c r="AC6" s="54">
        <v>0.21939745075318659</v>
      </c>
      <c r="AD6" s="54">
        <v>0.23728736964078795</v>
      </c>
      <c r="AE6" s="54">
        <v>0.28648319814600232</v>
      </c>
      <c r="AF6" s="54">
        <v>0.55086326767091531</v>
      </c>
      <c r="AG6" s="54">
        <v>0.48388876013904986</v>
      </c>
      <c r="AH6" s="54">
        <v>0.46463962920046353</v>
      </c>
      <c r="AI6" s="54">
        <v>0.59635225955967552</v>
      </c>
      <c r="AJ6" s="54">
        <v>0.52520741599073006</v>
      </c>
      <c r="AK6" s="54">
        <v>0.5787056778679025</v>
      </c>
      <c r="AL6" s="54">
        <v>0.47071494785631524</v>
      </c>
      <c r="AM6" s="54">
        <v>0.46395828505214365</v>
      </c>
      <c r="AN6" s="54">
        <v>0.53782155272305909</v>
      </c>
      <c r="AO6" s="54">
        <v>0.41860370799536495</v>
      </c>
      <c r="AP6" s="54">
        <v>0.47217497103128619</v>
      </c>
      <c r="AQ6" s="54">
        <v>0.49684704519119349</v>
      </c>
      <c r="AR6" s="54">
        <v>0.52719200887902329</v>
      </c>
      <c r="AS6" s="54">
        <v>0.47703662597114321</v>
      </c>
      <c r="AT6" s="54">
        <v>0.49019172113289766</v>
      </c>
      <c r="AU6" s="54">
        <v>0.62071941638608319</v>
      </c>
      <c r="AV6" s="54">
        <v>0.56508754208754219</v>
      </c>
      <c r="AW6" s="54">
        <v>0.50180920314253652</v>
      </c>
      <c r="AX6" s="54">
        <v>0.50016861826697889</v>
      </c>
      <c r="AY6" s="54">
        <v>0.56374590163934424</v>
      </c>
      <c r="AZ6" s="54">
        <v>0.51195784543325529</v>
      </c>
      <c r="BA6" s="54">
        <v>0.45723965141612199</v>
      </c>
      <c r="BB6" s="54">
        <v>0.39025054466230935</v>
      </c>
      <c r="BC6" s="54">
        <v>0.3644139433551199</v>
      </c>
      <c r="BD6" s="54">
        <v>0.3644139433551199</v>
      </c>
      <c r="BE6" s="54">
        <v>0.25085682574916757</v>
      </c>
      <c r="BF6" s="54">
        <v>0.32549278579356278</v>
      </c>
      <c r="BG6" s="54">
        <v>0.29317361111111118</v>
      </c>
      <c r="BH6" s="54">
        <v>0.38583551198257082</v>
      </c>
      <c r="BI6" s="54">
        <v>0.36104139433551202</v>
      </c>
      <c r="BJ6" s="54">
        <v>0.39224618736383443</v>
      </c>
      <c r="BK6" s="54">
        <v>0.46292919389978215</v>
      </c>
      <c r="BL6" s="54">
        <v>0.5721034858387799</v>
      </c>
      <c r="BM6" s="54">
        <v>0.6882679738562093</v>
      </c>
      <c r="BN6" s="54">
        <v>0.68280174291939011</v>
      </c>
      <c r="BO6" s="54">
        <v>0.66897167755991271</v>
      </c>
      <c r="BP6" s="54">
        <v>0.70361002178649223</v>
      </c>
      <c r="BQ6" s="54">
        <v>0.74967538126361655</v>
      </c>
      <c r="BR6" s="54">
        <v>0.72202287581699343</v>
      </c>
      <c r="BS6" s="54">
        <v>0.66085403050108926</v>
      </c>
      <c r="BT6" s="54">
        <v>0.77405664488017423</v>
      </c>
      <c r="BU6" s="54">
        <v>0.66885403050108927</v>
      </c>
      <c r="BV6" s="54">
        <v>0.68400000000000005</v>
      </c>
      <c r="BW6" s="54">
        <v>0.73184967320261429</v>
      </c>
      <c r="BX6" s="54">
        <v>0.67972766884531599</v>
      </c>
      <c r="BY6" s="54">
        <v>0.5997864923747277</v>
      </c>
      <c r="BZ6" s="54">
        <v>0.6025479302832244</v>
      </c>
    </row>
    <row r="7" spans="3:78" x14ac:dyDescent="0.25">
      <c r="D7" s="4" t="s">
        <v>22</v>
      </c>
    </row>
    <row r="8" spans="3:78" x14ac:dyDescent="0.25">
      <c r="D8" s="6" t="s">
        <v>26</v>
      </c>
    </row>
  </sheetData>
  <phoneticPr fontId="9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6C36-FF38-462E-B898-073FB82D61A5}">
  <dimension ref="B2:X28"/>
  <sheetViews>
    <sheetView tabSelected="1" zoomScale="77" zoomScaleNormal="77" workbookViewId="0">
      <selection activeCell="P12" sqref="P12"/>
    </sheetView>
  </sheetViews>
  <sheetFormatPr defaultRowHeight="15" x14ac:dyDescent="0.25"/>
  <cols>
    <col min="2" max="2" width="17.140625" customWidth="1"/>
    <col min="3" max="7" width="12.7109375" customWidth="1"/>
    <col min="8" max="8" width="13" customWidth="1"/>
    <col min="9" max="12" width="13.28515625" customWidth="1"/>
    <col min="14" max="14" width="17.28515625" customWidth="1"/>
    <col min="15" max="15" width="14.140625" customWidth="1"/>
    <col min="16" max="16" width="12.7109375" customWidth="1"/>
    <col min="17" max="17" width="12.85546875" customWidth="1"/>
    <col min="18" max="18" width="13.28515625" customWidth="1"/>
    <col min="19" max="19" width="13.85546875" customWidth="1"/>
    <col min="20" max="20" width="14" customWidth="1"/>
    <col min="21" max="21" width="14.42578125" customWidth="1"/>
    <col min="22" max="22" width="14.28515625" customWidth="1"/>
    <col min="23" max="23" width="13.5703125" customWidth="1"/>
    <col min="24" max="24" width="14.7109375" customWidth="1"/>
  </cols>
  <sheetData>
    <row r="2" spans="2:22" ht="15.75" thickBot="1" x14ac:dyDescent="0.3">
      <c r="B2" s="5" t="s">
        <v>47</v>
      </c>
      <c r="M2" s="55"/>
      <c r="N2" s="55"/>
      <c r="O2" s="55"/>
      <c r="P2" s="55"/>
      <c r="Q2" s="55"/>
      <c r="T2" s="35"/>
    </row>
    <row r="3" spans="2:22" ht="39" customHeight="1" thickBot="1" x14ac:dyDescent="0.3">
      <c r="B3" s="34" t="s">
        <v>29</v>
      </c>
      <c r="C3" s="39">
        <v>2018</v>
      </c>
      <c r="D3" s="39">
        <v>2019</v>
      </c>
      <c r="E3" s="39">
        <v>2020</v>
      </c>
      <c r="F3" s="39">
        <v>2021</v>
      </c>
      <c r="G3" s="126">
        <v>2022</v>
      </c>
      <c r="H3" s="34" t="s">
        <v>29</v>
      </c>
      <c r="I3" s="139" t="s">
        <v>54</v>
      </c>
      <c r="J3" s="140" t="s">
        <v>55</v>
      </c>
      <c r="K3" s="138" t="s">
        <v>56</v>
      </c>
      <c r="L3" s="138" t="s">
        <v>184</v>
      </c>
      <c r="M3" s="55"/>
      <c r="N3" s="59" t="s">
        <v>89</v>
      </c>
      <c r="O3" s="61" t="s">
        <v>90</v>
      </c>
      <c r="P3" s="61" t="s">
        <v>91</v>
      </c>
      <c r="Q3" s="61" t="s">
        <v>92</v>
      </c>
      <c r="R3" s="61" t="s">
        <v>96</v>
      </c>
      <c r="S3" s="61" t="s">
        <v>100</v>
      </c>
      <c r="T3" s="61" t="s">
        <v>154</v>
      </c>
      <c r="U3" s="61" t="s">
        <v>157</v>
      </c>
      <c r="V3" s="61" t="s">
        <v>186</v>
      </c>
    </row>
    <row r="4" spans="2:22" ht="15.4" customHeight="1" x14ac:dyDescent="0.25">
      <c r="B4" s="23" t="s">
        <v>30</v>
      </c>
      <c r="C4" s="12">
        <v>12027.862992125984</v>
      </c>
      <c r="D4" s="12">
        <v>26258</v>
      </c>
      <c r="E4" s="12">
        <v>31486.985905887705</v>
      </c>
      <c r="F4" s="12">
        <v>12488</v>
      </c>
      <c r="G4" s="127">
        <v>29798</v>
      </c>
      <c r="H4" s="26" t="s">
        <v>30</v>
      </c>
      <c r="I4" s="137">
        <f>(D4-C4)/C4</f>
        <v>1.1830976971711225</v>
      </c>
      <c r="J4" s="137">
        <f>(E4-D4)/D4</f>
        <v>0.19913877316961323</v>
      </c>
      <c r="K4" s="136">
        <f>(F4-E4)/E4</f>
        <v>-0.60339169848375718</v>
      </c>
      <c r="L4" s="137">
        <f>(G4-F4)/F4</f>
        <v>1.3861306854580397</v>
      </c>
      <c r="M4" s="55"/>
      <c r="N4" s="62" t="s">
        <v>68</v>
      </c>
      <c r="O4" s="60">
        <v>-0.66507177033492826</v>
      </c>
      <c r="P4" s="60">
        <v>-0.63651181744091279</v>
      </c>
      <c r="Q4" s="60">
        <v>-0.64951989026063095</v>
      </c>
      <c r="R4" s="60">
        <v>-0.64291920069504782</v>
      </c>
      <c r="S4" s="60">
        <v>-0.72650296359017785</v>
      </c>
      <c r="T4" s="60">
        <v>-0.55241935483870963</v>
      </c>
      <c r="U4" s="60">
        <v>-0.54109338945744112</v>
      </c>
      <c r="V4" s="60">
        <v>-0.49905482041587901</v>
      </c>
    </row>
    <row r="5" spans="2:22" ht="16.149999999999999" customHeight="1" x14ac:dyDescent="0.25">
      <c r="B5" s="24" t="s">
        <v>31</v>
      </c>
      <c r="C5" s="13">
        <v>11160.15880144298</v>
      </c>
      <c r="D5" s="13">
        <v>27572</v>
      </c>
      <c r="E5" s="13">
        <v>30923</v>
      </c>
      <c r="F5" s="13">
        <v>9438</v>
      </c>
      <c r="G5" s="128"/>
      <c r="H5" s="27" t="s">
        <v>31</v>
      </c>
      <c r="I5" s="137">
        <f t="shared" ref="I5:I15" si="0">(D5-C5)/C5</f>
        <v>1.4705741639119876</v>
      </c>
      <c r="J5" s="137">
        <f t="shared" ref="J5:J15" si="1">(E5-D5)/D5</f>
        <v>0.1215363412157261</v>
      </c>
      <c r="K5" s="136">
        <f t="shared" ref="K5:K15" si="2">(F5-E5)/E5</f>
        <v>-0.69479028554797395</v>
      </c>
      <c r="L5" s="136"/>
      <c r="M5" s="55"/>
      <c r="N5" s="62" t="s">
        <v>93</v>
      </c>
      <c r="O5" s="60">
        <v>-0.35257410296411856</v>
      </c>
      <c r="P5" s="60">
        <v>-6.2557497700092002E-2</v>
      </c>
      <c r="Q5" s="60">
        <v>-0.13596952180767211</v>
      </c>
      <c r="R5" s="60">
        <v>-0.35777942814704788</v>
      </c>
      <c r="S5" s="60">
        <v>-0.29312051472407818</v>
      </c>
      <c r="T5" s="60">
        <v>-8.71533016130904E-2</v>
      </c>
      <c r="U5" s="60">
        <v>0.21717315966222453</v>
      </c>
      <c r="V5" s="103">
        <v>1.2025386927959025E-2</v>
      </c>
    </row>
    <row r="6" spans="2:22" ht="15.75" x14ac:dyDescent="0.25">
      <c r="B6" s="24" t="s">
        <v>32</v>
      </c>
      <c r="C6" s="13">
        <v>12307.924834636202</v>
      </c>
      <c r="D6" s="13">
        <v>32107.168403477463</v>
      </c>
      <c r="E6" s="13">
        <v>11985</v>
      </c>
      <c r="F6" s="46">
        <v>12700</v>
      </c>
      <c r="G6" s="129"/>
      <c r="H6" s="27" t="s">
        <v>32</v>
      </c>
      <c r="I6" s="137">
        <f t="shared" si="0"/>
        <v>1.6086581478888666</v>
      </c>
      <c r="J6" s="136">
        <f t="shared" si="1"/>
        <v>-0.62671887320023123</v>
      </c>
      <c r="K6" s="137">
        <f t="shared" si="2"/>
        <v>5.9657905715477681E-2</v>
      </c>
      <c r="L6" s="137"/>
      <c r="M6" s="55"/>
      <c r="N6" s="62" t="s">
        <v>94</v>
      </c>
      <c r="O6" s="103">
        <v>0.13423083422520138</v>
      </c>
      <c r="P6" s="103">
        <v>0.22948883765393915</v>
      </c>
      <c r="Q6" s="103">
        <v>0.26362759286058851</v>
      </c>
      <c r="R6" s="103">
        <v>0.31842063365706097</v>
      </c>
      <c r="S6" s="103">
        <v>0.18609972351987797</v>
      </c>
      <c r="T6" s="103">
        <v>0.3567710555508149</v>
      </c>
      <c r="U6" s="103">
        <v>0.28227556278817467</v>
      </c>
      <c r="V6" s="103">
        <v>0.38628219018251519</v>
      </c>
    </row>
    <row r="7" spans="2:22" ht="15.75" x14ac:dyDescent="0.25">
      <c r="B7" s="24" t="s">
        <v>33</v>
      </c>
      <c r="C7" s="13">
        <v>12902.204296333626</v>
      </c>
      <c r="D7" s="13">
        <v>31547.264879665658</v>
      </c>
      <c r="E7" s="13">
        <v>83</v>
      </c>
      <c r="F7" s="13">
        <v>17175</v>
      </c>
      <c r="G7" s="128"/>
      <c r="H7" s="27" t="s">
        <v>33</v>
      </c>
      <c r="I7" s="137">
        <f t="shared" si="0"/>
        <v>1.4451066000117772</v>
      </c>
      <c r="J7" s="136">
        <f t="shared" si="1"/>
        <v>-0.99736902706727204</v>
      </c>
      <c r="K7" s="137">
        <f t="shared" si="2"/>
        <v>205.92771084337349</v>
      </c>
      <c r="L7" s="137"/>
      <c r="M7" s="55"/>
      <c r="N7" s="62" t="s">
        <v>95</v>
      </c>
      <c r="O7" s="60">
        <v>-0.87372881355932208</v>
      </c>
      <c r="P7" s="60">
        <v>-0.75751995089011659</v>
      </c>
      <c r="Q7" s="60">
        <v>-0.85077288941736029</v>
      </c>
      <c r="R7" s="60">
        <v>-0.68505516549648948</v>
      </c>
      <c r="S7" s="60">
        <v>-0.54358974358974355</v>
      </c>
      <c r="T7" s="103">
        <v>0.26133333333333331</v>
      </c>
      <c r="U7" s="103">
        <v>-0.1588235294117647</v>
      </c>
      <c r="V7" s="160">
        <v>-0.13134328358208955</v>
      </c>
    </row>
    <row r="8" spans="2:22" ht="16.899999999999999" customHeight="1" x14ac:dyDescent="0.25">
      <c r="B8" s="24" t="s">
        <v>34</v>
      </c>
      <c r="C8" s="13">
        <v>12375.158559459798</v>
      </c>
      <c r="D8" s="13">
        <v>25904.584156392619</v>
      </c>
      <c r="E8" s="13">
        <v>107</v>
      </c>
      <c r="F8" s="13">
        <v>21949</v>
      </c>
      <c r="G8" s="128"/>
      <c r="H8" s="27" t="s">
        <v>34</v>
      </c>
      <c r="I8" s="137">
        <f t="shared" si="0"/>
        <v>1.0932729089431084</v>
      </c>
      <c r="J8" s="136">
        <f t="shared" si="1"/>
        <v>-0.99586945695194284</v>
      </c>
      <c r="K8" s="137">
        <f t="shared" si="2"/>
        <v>204.13084112149534</v>
      </c>
      <c r="L8" s="137"/>
      <c r="M8" s="55"/>
      <c r="N8" s="62" t="s">
        <v>69</v>
      </c>
      <c r="O8" s="60">
        <v>-0.82108183079056862</v>
      </c>
      <c r="P8" s="60">
        <v>-0.85059171597633132</v>
      </c>
      <c r="Q8" s="60">
        <v>-0.79223300970873789</v>
      </c>
      <c r="R8" s="60">
        <v>-0.87453183520599254</v>
      </c>
      <c r="S8" s="60">
        <v>-0.79856115107913672</v>
      </c>
      <c r="T8" s="60">
        <v>-0.3797814207650273</v>
      </c>
      <c r="U8" s="60">
        <v>-0.55973970432842945</v>
      </c>
      <c r="V8" s="60">
        <v>-0.42834890965732086</v>
      </c>
    </row>
    <row r="9" spans="2:22" ht="16.5" thickBot="1" x14ac:dyDescent="0.3">
      <c r="B9" s="24" t="s">
        <v>35</v>
      </c>
      <c r="C9" s="13">
        <v>13700.839251129761</v>
      </c>
      <c r="D9" s="13">
        <v>28154</v>
      </c>
      <c r="E9" s="13">
        <v>248</v>
      </c>
      <c r="F9" s="13">
        <v>25443</v>
      </c>
      <c r="G9" s="128"/>
      <c r="H9" s="27" t="s">
        <v>35</v>
      </c>
      <c r="I9" s="137">
        <f t="shared" si="0"/>
        <v>1.0549106141566067</v>
      </c>
      <c r="J9" s="136">
        <f t="shared" si="1"/>
        <v>-0.99119130496554664</v>
      </c>
      <c r="K9" s="137">
        <f t="shared" si="2"/>
        <v>101.59274193548387</v>
      </c>
      <c r="L9" s="137"/>
      <c r="M9" s="55"/>
      <c r="N9" s="157"/>
    </row>
    <row r="10" spans="2:22" ht="18" customHeight="1" x14ac:dyDescent="0.25">
      <c r="B10" s="24" t="s">
        <v>36</v>
      </c>
      <c r="C10" s="13">
        <v>15885</v>
      </c>
      <c r="D10" s="13">
        <v>30189.654988926279</v>
      </c>
      <c r="E10" s="13">
        <v>1535</v>
      </c>
      <c r="F10" s="13">
        <v>30661</v>
      </c>
      <c r="G10" s="128"/>
      <c r="H10" s="27" t="s">
        <v>36</v>
      </c>
      <c r="I10" s="137">
        <f t="shared" si="0"/>
        <v>0.90051337670294485</v>
      </c>
      <c r="J10" s="136">
        <f t="shared" si="1"/>
        <v>-0.94915476839456936</v>
      </c>
      <c r="K10" s="137">
        <f t="shared" si="2"/>
        <v>18.974592833876223</v>
      </c>
      <c r="L10" s="137"/>
      <c r="M10" s="55"/>
      <c r="N10" s="158" t="s">
        <v>89</v>
      </c>
      <c r="O10" s="153" t="s">
        <v>185</v>
      </c>
      <c r="P10" s="161" t="s">
        <v>187</v>
      </c>
      <c r="Q10" s="163"/>
      <c r="R10" s="163"/>
      <c r="S10" s="163"/>
      <c r="T10" s="163"/>
      <c r="U10" s="163"/>
    </row>
    <row r="11" spans="2:22" ht="16.5" customHeight="1" thickBot="1" x14ac:dyDescent="0.3">
      <c r="B11" s="24" t="s">
        <v>37</v>
      </c>
      <c r="C11" s="13">
        <v>15181</v>
      </c>
      <c r="D11" s="13">
        <v>24652.895174120556</v>
      </c>
      <c r="E11" s="13">
        <v>3084</v>
      </c>
      <c r="F11" s="13">
        <v>23902</v>
      </c>
      <c r="G11" s="128"/>
      <c r="H11" s="27" t="s">
        <v>37</v>
      </c>
      <c r="I11" s="137">
        <f t="shared" si="0"/>
        <v>0.62393091193732664</v>
      </c>
      <c r="J11" s="136">
        <f t="shared" si="1"/>
        <v>-0.87490313092161942</v>
      </c>
      <c r="K11" s="137">
        <f t="shared" si="2"/>
        <v>6.7503242542153048</v>
      </c>
      <c r="L11" s="137"/>
      <c r="M11" s="55"/>
      <c r="N11" s="159"/>
      <c r="O11" s="154"/>
      <c r="P11" s="162"/>
      <c r="Q11" s="163"/>
      <c r="R11" s="163"/>
      <c r="S11" s="163"/>
      <c r="T11" s="163"/>
      <c r="U11" s="163"/>
    </row>
    <row r="12" spans="2:22" ht="16.899999999999999" customHeight="1" x14ac:dyDescent="0.25">
      <c r="B12" s="24" t="s">
        <v>38</v>
      </c>
      <c r="C12" s="13">
        <v>11239</v>
      </c>
      <c r="D12" s="13">
        <v>15204</v>
      </c>
      <c r="E12" s="13">
        <v>2131</v>
      </c>
      <c r="F12" s="13">
        <v>13139</v>
      </c>
      <c r="G12" s="128"/>
      <c r="H12" s="27" t="s">
        <v>38</v>
      </c>
      <c r="I12" s="137">
        <f t="shared" si="0"/>
        <v>0.3527893940742059</v>
      </c>
      <c r="J12" s="136">
        <f t="shared" si="1"/>
        <v>-0.85983951591686403</v>
      </c>
      <c r="K12" s="137">
        <f t="shared" si="2"/>
        <v>5.1656499296105114</v>
      </c>
      <c r="L12" s="137"/>
      <c r="M12" s="55"/>
      <c r="N12" s="155" t="s">
        <v>68</v>
      </c>
      <c r="O12" s="156">
        <v>-0.40782122905027934</v>
      </c>
      <c r="P12" s="160"/>
      <c r="Q12" s="164"/>
      <c r="R12" s="164"/>
      <c r="S12" s="164"/>
      <c r="T12" s="164"/>
      <c r="U12" s="164"/>
    </row>
    <row r="13" spans="2:22" ht="16.5" customHeight="1" x14ac:dyDescent="0.25">
      <c r="B13" s="24" t="s">
        <v>39</v>
      </c>
      <c r="C13" s="13">
        <v>14649</v>
      </c>
      <c r="D13" s="13">
        <v>23028</v>
      </c>
      <c r="E13" s="13">
        <v>4671</v>
      </c>
      <c r="F13" s="13">
        <v>19995</v>
      </c>
      <c r="G13" s="128"/>
      <c r="H13" s="27" t="s">
        <v>39</v>
      </c>
      <c r="I13" s="137">
        <f t="shared" si="0"/>
        <v>0.57198443579766534</v>
      </c>
      <c r="J13" s="136">
        <f t="shared" si="1"/>
        <v>-0.79715997915581027</v>
      </c>
      <c r="K13" s="137">
        <f t="shared" si="2"/>
        <v>3.2806679511881822</v>
      </c>
      <c r="L13" s="137"/>
      <c r="M13" s="55"/>
      <c r="N13" s="62" t="s">
        <v>93</v>
      </c>
      <c r="O13" s="60">
        <v>-4.9566035762835928E-2</v>
      </c>
      <c r="P13" s="160"/>
      <c r="Q13" s="164"/>
      <c r="R13" s="164"/>
      <c r="S13" s="164"/>
      <c r="T13" s="164"/>
      <c r="U13" s="164"/>
    </row>
    <row r="14" spans="2:22" ht="15.75" x14ac:dyDescent="0.25">
      <c r="B14" s="24" t="s">
        <v>40</v>
      </c>
      <c r="C14" s="13">
        <v>20215</v>
      </c>
      <c r="D14" s="13">
        <v>25031</v>
      </c>
      <c r="E14" s="13">
        <v>6723</v>
      </c>
      <c r="F14" s="13">
        <v>28085</v>
      </c>
      <c r="G14" s="128"/>
      <c r="H14" s="27" t="s">
        <v>40</v>
      </c>
      <c r="I14" s="137">
        <f t="shared" si="0"/>
        <v>0.23823893148651992</v>
      </c>
      <c r="J14" s="136">
        <f t="shared" si="1"/>
        <v>-0.73141304782070238</v>
      </c>
      <c r="K14" s="137">
        <f t="shared" si="2"/>
        <v>3.1774505429123905</v>
      </c>
      <c r="L14" s="137"/>
      <c r="M14" s="55"/>
      <c r="N14" s="62" t="s">
        <v>94</v>
      </c>
      <c r="O14" s="103">
        <v>0.10407540156644099</v>
      </c>
      <c r="P14" s="160"/>
      <c r="Q14" s="164"/>
      <c r="R14" s="164"/>
      <c r="S14" s="164"/>
      <c r="T14" s="164"/>
      <c r="U14" s="164"/>
    </row>
    <row r="15" spans="2:22" ht="16.5" thickBot="1" x14ac:dyDescent="0.3">
      <c r="B15" s="25" t="s">
        <v>41</v>
      </c>
      <c r="C15" s="14">
        <v>25946</v>
      </c>
      <c r="D15" s="14">
        <v>30046.853368970656</v>
      </c>
      <c r="E15" s="14">
        <v>13488</v>
      </c>
      <c r="F15" s="14">
        <v>33879</v>
      </c>
      <c r="G15" s="130"/>
      <c r="H15" s="28" t="s">
        <v>41</v>
      </c>
      <c r="I15" s="141">
        <f t="shared" si="0"/>
        <v>0.15805339431783921</v>
      </c>
      <c r="J15" s="142">
        <f t="shared" si="1"/>
        <v>-0.55110108088958698</v>
      </c>
      <c r="K15" s="141">
        <f t="shared" si="2"/>
        <v>1.511788256227758</v>
      </c>
      <c r="L15" s="141"/>
      <c r="N15" s="62" t="s">
        <v>95</v>
      </c>
      <c r="O15" s="60">
        <v>-0.44871447902571043</v>
      </c>
      <c r="P15" s="160"/>
      <c r="Q15" s="164"/>
      <c r="R15" s="164"/>
      <c r="S15" s="164"/>
      <c r="T15" s="164"/>
      <c r="U15" s="164"/>
    </row>
    <row r="16" spans="2:22" ht="16.5" customHeight="1" thickBot="1" x14ac:dyDescent="0.35">
      <c r="B16" s="7" t="s">
        <v>42</v>
      </c>
      <c r="C16" s="11">
        <v>177589.14873512799</v>
      </c>
      <c r="D16" s="11">
        <v>319696</v>
      </c>
      <c r="E16" s="11">
        <v>106425</v>
      </c>
      <c r="F16" s="11">
        <f>SUM(F4:F15)</f>
        <v>248854</v>
      </c>
      <c r="G16" s="131"/>
      <c r="H16" s="7" t="s">
        <v>42</v>
      </c>
      <c r="I16" s="102">
        <v>0.80020008135081844</v>
      </c>
      <c r="J16" s="29">
        <f t="shared" ref="J16:K20" si="3">(E16-D16)/D16</f>
        <v>-0.66710562534407691</v>
      </c>
      <c r="K16" s="135">
        <f t="shared" si="3"/>
        <v>1.3383039699318768</v>
      </c>
      <c r="L16" s="102"/>
      <c r="N16" s="62" t="s">
        <v>69</v>
      </c>
      <c r="O16" s="60">
        <v>-0.35726795096322239</v>
      </c>
      <c r="P16" s="160"/>
      <c r="Q16" s="164"/>
      <c r="R16" s="164"/>
      <c r="S16" s="164"/>
      <c r="T16" s="164"/>
      <c r="U16" s="164"/>
    </row>
    <row r="17" spans="2:24" ht="15.75" x14ac:dyDescent="0.25">
      <c r="B17" s="20" t="s">
        <v>43</v>
      </c>
      <c r="C17" s="15">
        <f>SUM(C4:C6)</f>
        <v>35495.946628205165</v>
      </c>
      <c r="D17" s="15">
        <f>SUM(D4:D6)</f>
        <v>85937.168403477466</v>
      </c>
      <c r="E17" s="15">
        <f>SUM(E4:E6)</f>
        <v>74394.985905887705</v>
      </c>
      <c r="F17" s="15">
        <f>SUM(F4:F6)</f>
        <v>34626</v>
      </c>
      <c r="G17" s="132"/>
      <c r="H17" s="8" t="s">
        <v>43</v>
      </c>
      <c r="I17" s="146">
        <f>(D17-C17)/C17</f>
        <v>1.4210417404445719</v>
      </c>
      <c r="J17" s="143">
        <f t="shared" si="3"/>
        <v>-0.13430955094306674</v>
      </c>
      <c r="K17" s="143">
        <f t="shared" si="3"/>
        <v>-0.53456540681648734</v>
      </c>
      <c r="L17" s="143"/>
    </row>
    <row r="18" spans="2:24" ht="16.5" thickBot="1" x14ac:dyDescent="0.3">
      <c r="B18" s="21" t="s">
        <v>44</v>
      </c>
      <c r="C18" s="16">
        <f>SUM(C7:C9)</f>
        <v>38978.202106923185</v>
      </c>
      <c r="D18" s="16">
        <f>SUM(D7:D9)</f>
        <v>85605.84903605828</v>
      </c>
      <c r="E18" s="16">
        <f>SUM(E7:E9)</f>
        <v>438</v>
      </c>
      <c r="F18" s="16">
        <f>SUM(F7:F9)</f>
        <v>64567</v>
      </c>
      <c r="G18" s="133"/>
      <c r="H18" s="9" t="s">
        <v>44</v>
      </c>
      <c r="I18" s="137">
        <f>(D18-C18)/C18</f>
        <v>1.1962492985496949</v>
      </c>
      <c r="J18" s="136">
        <f t="shared" si="3"/>
        <v>-0.99488352717796757</v>
      </c>
      <c r="K18" s="137">
        <f t="shared" si="3"/>
        <v>146.41324200913243</v>
      </c>
      <c r="L18" s="137"/>
      <c r="N18" s="56"/>
      <c r="O18" s="57"/>
      <c r="P18" s="56"/>
      <c r="Q18" s="58"/>
      <c r="S18" s="35"/>
      <c r="T18" s="35"/>
      <c r="U18" s="35"/>
      <c r="V18" s="35"/>
    </row>
    <row r="19" spans="2:24" ht="16.5" thickBot="1" x14ac:dyDescent="0.3">
      <c r="B19" s="21" t="s">
        <v>45</v>
      </c>
      <c r="C19" s="18">
        <f>SUM(C10:C12)</f>
        <v>42305</v>
      </c>
      <c r="D19" s="16">
        <f>SUM(D10:D12)</f>
        <v>70046.550163046835</v>
      </c>
      <c r="E19" s="16">
        <f>SUM(E10:E12)</f>
        <v>6750</v>
      </c>
      <c r="F19" s="16">
        <f>SUM(F10:F12)</f>
        <v>67702</v>
      </c>
      <c r="G19" s="133"/>
      <c r="H19" s="9" t="s">
        <v>45</v>
      </c>
      <c r="I19" s="137">
        <f>(D19-C19)/C19</f>
        <v>0.65575109710546831</v>
      </c>
      <c r="J19" s="136">
        <f t="shared" si="3"/>
        <v>-0.90363551118094931</v>
      </c>
      <c r="K19" s="137">
        <f t="shared" si="3"/>
        <v>9.0299259259259266</v>
      </c>
      <c r="L19" s="137"/>
      <c r="N19" s="87" t="s">
        <v>149</v>
      </c>
      <c r="O19" s="88" t="s">
        <v>43</v>
      </c>
      <c r="P19" s="88" t="s">
        <v>44</v>
      </c>
      <c r="Q19" s="88" t="s">
        <v>45</v>
      </c>
      <c r="R19" s="88" t="s">
        <v>46</v>
      </c>
      <c r="T19" s="95" t="s">
        <v>143</v>
      </c>
      <c r="U19" s="96" t="s">
        <v>43</v>
      </c>
      <c r="V19" s="96" t="s">
        <v>44</v>
      </c>
      <c r="W19" s="96" t="s">
        <v>45</v>
      </c>
      <c r="X19" s="96" t="s">
        <v>46</v>
      </c>
    </row>
    <row r="20" spans="2:24" ht="16.5" thickBot="1" x14ac:dyDescent="0.3">
      <c r="B20" s="22" t="s">
        <v>46</v>
      </c>
      <c r="C20" s="19">
        <f>SUM(C13:C15)</f>
        <v>60810</v>
      </c>
      <c r="D20" s="17">
        <f>SUM(D13:D15)</f>
        <v>78105.853368970653</v>
      </c>
      <c r="E20" s="17">
        <f>SUM(E13:E15)</f>
        <v>24882</v>
      </c>
      <c r="F20" s="17">
        <f>SUM(F13:F15)</f>
        <v>81959</v>
      </c>
      <c r="G20" s="134"/>
      <c r="H20" s="10" t="s">
        <v>46</v>
      </c>
      <c r="I20" s="144">
        <f>(D20-C20)/C20</f>
        <v>0.28442449217185745</v>
      </c>
      <c r="J20" s="145">
        <f t="shared" si="3"/>
        <v>-0.68143232642939222</v>
      </c>
      <c r="K20" s="137">
        <f t="shared" si="3"/>
        <v>2.2939072421831042</v>
      </c>
      <c r="L20" s="137"/>
      <c r="N20" s="89" t="s">
        <v>144</v>
      </c>
      <c r="O20" s="90">
        <v>-0.67</v>
      </c>
      <c r="P20" s="90">
        <v>-0.73</v>
      </c>
      <c r="Q20" s="90">
        <v>-0.64400000000000002</v>
      </c>
      <c r="R20" s="90">
        <v>-0.61086084652012029</v>
      </c>
      <c r="T20" s="91" t="s">
        <v>144</v>
      </c>
      <c r="U20" s="92">
        <v>-0.81</v>
      </c>
      <c r="V20" s="92">
        <v>-0.79</v>
      </c>
      <c r="W20" s="92">
        <v>-0.79</v>
      </c>
      <c r="X20" s="92">
        <v>-0.78499396863691195</v>
      </c>
    </row>
    <row r="21" spans="2:24" ht="15.75" thickBot="1" x14ac:dyDescent="0.3">
      <c r="N21" s="91" t="s">
        <v>145</v>
      </c>
      <c r="O21" s="92">
        <v>-0.54</v>
      </c>
      <c r="P21" s="92">
        <v>-0.4</v>
      </c>
      <c r="Q21" s="92">
        <v>-0.1</v>
      </c>
      <c r="R21" s="92">
        <v>-5.5655358813759416E-2</v>
      </c>
      <c r="T21" s="91" t="s">
        <v>145</v>
      </c>
      <c r="U21" s="92">
        <v>-0.74</v>
      </c>
      <c r="V21" s="92">
        <v>-0.56999999999999995</v>
      </c>
      <c r="W21" s="92">
        <v>-0.46</v>
      </c>
      <c r="X21" s="92">
        <v>-0.54442770556703923</v>
      </c>
    </row>
    <row r="22" spans="2:24" ht="27.75" customHeight="1" thickBot="1" x14ac:dyDescent="0.3">
      <c r="B22" s="36" t="s">
        <v>48</v>
      </c>
      <c r="C22" s="40">
        <v>2018</v>
      </c>
      <c r="D22" s="41">
        <v>2019</v>
      </c>
      <c r="E22" s="42">
        <v>2020</v>
      </c>
      <c r="F22" s="42">
        <v>2021</v>
      </c>
      <c r="G22" s="43" t="s">
        <v>54</v>
      </c>
      <c r="H22" s="44" t="s">
        <v>55</v>
      </c>
      <c r="I22" s="44" t="s">
        <v>158</v>
      </c>
      <c r="N22" s="91" t="s">
        <v>146</v>
      </c>
      <c r="O22" s="92">
        <v>-0.53</v>
      </c>
      <c r="P22" s="92">
        <v>-0.04</v>
      </c>
      <c r="Q22" s="93">
        <v>0.24</v>
      </c>
      <c r="R22" s="93">
        <v>0.27860158025760362</v>
      </c>
      <c r="T22" s="91" t="s">
        <v>146</v>
      </c>
      <c r="U22" s="92">
        <v>-0.78</v>
      </c>
      <c r="V22" s="92">
        <v>-0.33</v>
      </c>
      <c r="W22" s="92">
        <v>-0.14000000000000001</v>
      </c>
      <c r="X22" s="92">
        <v>-0.41738114779277347</v>
      </c>
    </row>
    <row r="23" spans="2:24" ht="15" customHeight="1" thickBot="1" x14ac:dyDescent="0.3">
      <c r="B23" s="31" t="s">
        <v>49</v>
      </c>
      <c r="C23" s="37">
        <v>67533</v>
      </c>
      <c r="D23" s="30">
        <v>165742</v>
      </c>
      <c r="E23" s="30">
        <v>54515</v>
      </c>
      <c r="F23" s="30">
        <v>160408</v>
      </c>
      <c r="G23" s="101">
        <f>(D23-C23)/C23</f>
        <v>1.4542371877452505</v>
      </c>
      <c r="H23" s="147">
        <f t="shared" ref="H23:I27" si="4">(E23-D23)/D23</f>
        <v>-0.67108518058186817</v>
      </c>
      <c r="I23" s="101">
        <f t="shared" si="4"/>
        <v>1.9424562047142988</v>
      </c>
      <c r="N23" s="91" t="s">
        <v>147</v>
      </c>
      <c r="O23" s="92">
        <v>-0.95</v>
      </c>
      <c r="P23" s="92">
        <v>-0.92</v>
      </c>
      <c r="Q23" s="92">
        <v>-0.8</v>
      </c>
      <c r="R23" s="92">
        <v>-0.12395093608779859</v>
      </c>
      <c r="T23" s="91" t="s">
        <v>147</v>
      </c>
      <c r="U23" s="92">
        <v>-0.98</v>
      </c>
      <c r="V23" s="92">
        <v>-0.96</v>
      </c>
      <c r="W23" s="92">
        <v>-0.88</v>
      </c>
      <c r="X23" s="92">
        <v>-0.84813939249525916</v>
      </c>
    </row>
    <row r="24" spans="2:24" ht="15.75" thickBot="1" x14ac:dyDescent="0.3">
      <c r="B24" s="31" t="s">
        <v>50</v>
      </c>
      <c r="C24" s="38">
        <v>75018</v>
      </c>
      <c r="D24" s="32">
        <v>91813</v>
      </c>
      <c r="E24" s="32">
        <v>33735</v>
      </c>
      <c r="F24" s="32">
        <v>65017</v>
      </c>
      <c r="G24" s="101">
        <f t="shared" ref="G24:G27" si="5">(D24-C24)/C24</f>
        <v>0.22387960222879844</v>
      </c>
      <c r="H24" s="147">
        <f t="shared" si="4"/>
        <v>-0.63256837267053689</v>
      </c>
      <c r="I24" s="101">
        <f t="shared" si="4"/>
        <v>0.92728620127464056</v>
      </c>
      <c r="N24" s="91" t="s">
        <v>148</v>
      </c>
      <c r="O24" s="92">
        <v>-0.8</v>
      </c>
      <c r="P24" s="92">
        <v>-0.82</v>
      </c>
      <c r="Q24" s="92">
        <v>-0.83</v>
      </c>
      <c r="R24" s="92">
        <v>-0.60358750772248126</v>
      </c>
      <c r="T24" s="91" t="s">
        <v>148</v>
      </c>
      <c r="U24" s="92">
        <v>-0.9</v>
      </c>
      <c r="V24" s="92">
        <v>-0.9</v>
      </c>
      <c r="W24" s="92">
        <v>-0.92</v>
      </c>
      <c r="X24" s="92">
        <v>-0.88184079601990051</v>
      </c>
    </row>
    <row r="25" spans="2:24" ht="15.75" thickBot="1" x14ac:dyDescent="0.3">
      <c r="B25" s="31" t="s">
        <v>51</v>
      </c>
      <c r="C25" s="38">
        <v>9162</v>
      </c>
      <c r="D25" s="32">
        <v>27736</v>
      </c>
      <c r="E25" s="32">
        <v>9364</v>
      </c>
      <c r="F25" s="32">
        <v>8656</v>
      </c>
      <c r="G25" s="101">
        <f t="shared" si="5"/>
        <v>2.027286618642218</v>
      </c>
      <c r="H25" s="147">
        <f t="shared" si="4"/>
        <v>-0.66238823190077878</v>
      </c>
      <c r="I25" s="101">
        <f t="shared" si="4"/>
        <v>-7.5608714224690302E-2</v>
      </c>
      <c r="N25" s="94" t="s">
        <v>42</v>
      </c>
      <c r="O25" s="97">
        <v>-0.6</v>
      </c>
      <c r="P25" s="97">
        <v>-0.25</v>
      </c>
      <c r="Q25" s="97">
        <v>-0.01</v>
      </c>
      <c r="R25" s="97">
        <v>4.9332367099648111E-2</v>
      </c>
      <c r="T25" s="91" t="s">
        <v>42</v>
      </c>
      <c r="U25" s="98">
        <v>-0.8</v>
      </c>
      <c r="V25" s="98">
        <v>0.48</v>
      </c>
      <c r="W25" s="98">
        <v>-0.37</v>
      </c>
      <c r="X25" s="98">
        <v>-0.53</v>
      </c>
    </row>
    <row r="26" spans="2:24" ht="15.75" thickBot="1" x14ac:dyDescent="0.3">
      <c r="B26" s="31" t="s">
        <v>52</v>
      </c>
      <c r="C26" s="38">
        <v>11752</v>
      </c>
      <c r="D26" s="32">
        <v>13287</v>
      </c>
      <c r="E26" s="32">
        <v>2537</v>
      </c>
      <c r="F26" s="32">
        <v>4456</v>
      </c>
      <c r="G26" s="101">
        <f t="shared" si="5"/>
        <v>0.13061606535057863</v>
      </c>
      <c r="H26" s="147">
        <f t="shared" si="4"/>
        <v>-0.80906148867313921</v>
      </c>
      <c r="I26" s="101">
        <f t="shared" si="4"/>
        <v>0.75640520299566416</v>
      </c>
    </row>
    <row r="27" spans="2:24" ht="15.75" thickBot="1" x14ac:dyDescent="0.3">
      <c r="B27" s="33" t="s">
        <v>53</v>
      </c>
      <c r="C27" s="38">
        <v>14123</v>
      </c>
      <c r="D27" s="32">
        <v>21118</v>
      </c>
      <c r="E27" s="32">
        <v>6275</v>
      </c>
      <c r="F27" s="32">
        <v>10315</v>
      </c>
      <c r="G27" s="101">
        <f t="shared" si="5"/>
        <v>0.49529136868937196</v>
      </c>
      <c r="H27" s="147">
        <f t="shared" si="4"/>
        <v>-0.702860119329482</v>
      </c>
      <c r="I27" s="101">
        <f t="shared" si="4"/>
        <v>0.64382470119521917</v>
      </c>
    </row>
    <row r="28" spans="2:24" x14ac:dyDescent="0.25">
      <c r="F28" s="100"/>
      <c r="G28" s="100"/>
    </row>
  </sheetData>
  <mergeCells count="8">
    <mergeCell ref="N10:N11"/>
    <mergeCell ref="O10:O11"/>
    <mergeCell ref="P10:P11"/>
    <mergeCell ref="Q10:Q11"/>
    <mergeCell ref="R10:R11"/>
    <mergeCell ref="S10:S11"/>
    <mergeCell ref="T10:T11"/>
    <mergeCell ref="U10:U11"/>
  </mergeCells>
  <phoneticPr fontId="9" type="noConversion"/>
  <pageMargins left="0.7" right="0.7" top="0.75" bottom="0.75" header="0.3" footer="0.3"/>
  <pageSetup orientation="portrait" horizontalDpi="300" verticalDpi="300" r:id="rId1"/>
  <ignoredErrors>
    <ignoredError sqref="C17:E20 F19:F20 F16:F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2D11-3BF6-49B7-9052-28CDFA8CEF0C}">
  <dimension ref="B2:U37"/>
  <sheetViews>
    <sheetView workbookViewId="0">
      <selection activeCell="I16" sqref="I16"/>
    </sheetView>
  </sheetViews>
  <sheetFormatPr defaultRowHeight="15" x14ac:dyDescent="0.25"/>
  <cols>
    <col min="2" max="2" width="15.140625" customWidth="1"/>
    <col min="3" max="9" width="15.7109375" customWidth="1"/>
    <col min="13" max="13" width="14" customWidth="1"/>
    <col min="20" max="20" width="13.7109375" customWidth="1"/>
  </cols>
  <sheetData>
    <row r="2" spans="2:12" ht="24" thickBot="1" x14ac:dyDescent="0.4">
      <c r="B2" s="148" t="s">
        <v>137</v>
      </c>
      <c r="C2" s="149"/>
      <c r="D2" s="149"/>
      <c r="E2" s="149"/>
      <c r="F2" s="149"/>
      <c r="G2" s="149"/>
      <c r="H2" s="149"/>
      <c r="I2" s="149"/>
    </row>
    <row r="3" spans="2:12" ht="18.75" x14ac:dyDescent="0.25">
      <c r="B3" s="65" t="s">
        <v>29</v>
      </c>
      <c r="C3" s="63">
        <v>2016</v>
      </c>
      <c r="D3" s="63">
        <v>2017</v>
      </c>
      <c r="E3" s="63">
        <v>2018</v>
      </c>
      <c r="F3" s="63">
        <v>2019</v>
      </c>
      <c r="G3" s="64">
        <v>2020</v>
      </c>
      <c r="H3" s="64">
        <v>2021</v>
      </c>
      <c r="I3" s="64">
        <v>2021</v>
      </c>
    </row>
    <row r="4" spans="2:12" ht="15.75" x14ac:dyDescent="0.25">
      <c r="B4" s="66" t="s">
        <v>102</v>
      </c>
      <c r="C4" s="151">
        <v>240108</v>
      </c>
      <c r="D4" s="151">
        <v>234924</v>
      </c>
      <c r="E4" s="151">
        <v>112511</v>
      </c>
      <c r="F4" s="151">
        <v>245086</v>
      </c>
      <c r="G4" s="151">
        <v>218749</v>
      </c>
      <c r="H4" s="151" t="s">
        <v>101</v>
      </c>
      <c r="I4" s="152">
        <v>85800</v>
      </c>
    </row>
    <row r="5" spans="2:12" ht="15.75" x14ac:dyDescent="0.25">
      <c r="B5" s="66" t="s">
        <v>103</v>
      </c>
      <c r="C5" s="151">
        <v>223221</v>
      </c>
      <c r="D5" s="151">
        <v>201334</v>
      </c>
      <c r="E5" s="151">
        <v>113893</v>
      </c>
      <c r="F5" s="151">
        <v>208223</v>
      </c>
      <c r="G5" s="151">
        <v>161995</v>
      </c>
      <c r="H5" s="151" t="s">
        <v>101</v>
      </c>
      <c r="I5" s="152"/>
    </row>
    <row r="6" spans="2:12" ht="15.75" x14ac:dyDescent="0.25">
      <c r="B6" s="66" t="s">
        <v>104</v>
      </c>
      <c r="C6" s="151">
        <v>207959</v>
      </c>
      <c r="D6" s="151">
        <v>227131</v>
      </c>
      <c r="E6" s="151">
        <v>137375</v>
      </c>
      <c r="F6" s="151">
        <v>217539</v>
      </c>
      <c r="G6" s="151">
        <v>54781</v>
      </c>
      <c r="H6" s="151" t="s">
        <v>101</v>
      </c>
      <c r="I6" s="152"/>
    </row>
    <row r="7" spans="2:12" ht="15.75" x14ac:dyDescent="0.25">
      <c r="B7" s="66" t="s">
        <v>105</v>
      </c>
      <c r="C7" s="151">
        <v>125669</v>
      </c>
      <c r="D7" s="151">
        <v>170366</v>
      </c>
      <c r="E7" s="151">
        <v>128714</v>
      </c>
      <c r="F7" s="151">
        <v>126560</v>
      </c>
      <c r="G7" s="151" t="s">
        <v>101</v>
      </c>
      <c r="H7" s="151" t="s">
        <v>101</v>
      </c>
      <c r="I7" s="152"/>
    </row>
    <row r="8" spans="2:12" ht="15.75" x14ac:dyDescent="0.25">
      <c r="B8" s="66" t="s">
        <v>106</v>
      </c>
      <c r="C8" s="151">
        <v>81747</v>
      </c>
      <c r="D8" s="151">
        <v>89845</v>
      </c>
      <c r="E8" s="151">
        <v>120907</v>
      </c>
      <c r="F8" s="151">
        <v>106852</v>
      </c>
      <c r="G8" s="151" t="s">
        <v>101</v>
      </c>
      <c r="H8" s="151" t="s">
        <v>101</v>
      </c>
      <c r="I8" s="152"/>
    </row>
    <row r="9" spans="2:12" ht="15.75" x14ac:dyDescent="0.25">
      <c r="B9" s="66" t="s">
        <v>107</v>
      </c>
      <c r="C9" s="151">
        <v>76985</v>
      </c>
      <c r="D9" s="151">
        <v>88008</v>
      </c>
      <c r="E9" s="151">
        <v>120266</v>
      </c>
      <c r="F9" s="151">
        <v>91215</v>
      </c>
      <c r="G9" s="151" t="s">
        <v>101</v>
      </c>
      <c r="H9" s="151">
        <v>178</v>
      </c>
      <c r="I9" s="152"/>
    </row>
    <row r="10" spans="2:12" ht="15.75" x14ac:dyDescent="0.25">
      <c r="B10" s="66" t="s">
        <v>108</v>
      </c>
      <c r="C10" s="151">
        <v>73338</v>
      </c>
      <c r="D10" s="151">
        <v>85432</v>
      </c>
      <c r="E10" s="151">
        <v>102234</v>
      </c>
      <c r="F10" s="151">
        <v>104418</v>
      </c>
      <c r="G10" s="151" t="s">
        <v>101</v>
      </c>
      <c r="H10" s="151">
        <v>4913</v>
      </c>
      <c r="I10" s="152"/>
    </row>
    <row r="11" spans="2:12" ht="15.75" x14ac:dyDescent="0.25">
      <c r="B11" s="66" t="s">
        <v>109</v>
      </c>
      <c r="C11" s="151">
        <v>91418</v>
      </c>
      <c r="D11" s="151">
        <v>110883</v>
      </c>
      <c r="E11" s="151">
        <v>108252</v>
      </c>
      <c r="F11" s="151">
        <v>71940</v>
      </c>
      <c r="G11" s="151" t="s">
        <v>101</v>
      </c>
      <c r="H11" s="151">
        <v>8380</v>
      </c>
      <c r="I11" s="152"/>
    </row>
    <row r="12" spans="2:12" ht="15.75" x14ac:dyDescent="0.25">
      <c r="B12" s="66" t="s">
        <v>110</v>
      </c>
      <c r="C12" s="151">
        <v>62611</v>
      </c>
      <c r="D12" s="151">
        <v>2488</v>
      </c>
      <c r="E12" s="151">
        <v>87564</v>
      </c>
      <c r="F12" s="151">
        <v>55534</v>
      </c>
      <c r="G12" s="151" t="s">
        <v>101</v>
      </c>
      <c r="H12" s="151">
        <v>12736</v>
      </c>
      <c r="I12" s="152"/>
    </row>
    <row r="13" spans="2:12" ht="15.75" x14ac:dyDescent="0.25">
      <c r="B13" s="66" t="s">
        <v>111</v>
      </c>
      <c r="C13" s="151">
        <v>85631</v>
      </c>
      <c r="D13" s="151">
        <v>0</v>
      </c>
      <c r="E13" s="151">
        <v>116567</v>
      </c>
      <c r="F13" s="151">
        <v>91976</v>
      </c>
      <c r="G13" s="151" t="s">
        <v>101</v>
      </c>
      <c r="H13" s="151">
        <v>22320</v>
      </c>
      <c r="I13" s="152"/>
    </row>
    <row r="14" spans="2:12" ht="15.75" x14ac:dyDescent="0.25">
      <c r="B14" s="66" t="s">
        <v>112</v>
      </c>
      <c r="C14" s="151">
        <v>176798</v>
      </c>
      <c r="D14" s="151">
        <v>0</v>
      </c>
      <c r="E14" s="151">
        <v>195261</v>
      </c>
      <c r="F14" s="151">
        <v>127088</v>
      </c>
      <c r="G14" s="151" t="s">
        <v>101</v>
      </c>
      <c r="H14" s="151">
        <v>75572</v>
      </c>
      <c r="I14" s="152"/>
      <c r="L14" s="99"/>
    </row>
    <row r="15" spans="2:12" ht="15.75" x14ac:dyDescent="0.25">
      <c r="B15" s="66" t="s">
        <v>113</v>
      </c>
      <c r="C15" s="151">
        <v>223378</v>
      </c>
      <c r="D15" s="151">
        <v>27349</v>
      </c>
      <c r="E15" s="151">
        <v>247039</v>
      </c>
      <c r="F15" s="151">
        <v>185106</v>
      </c>
      <c r="G15" s="151" t="s">
        <v>101</v>
      </c>
      <c r="H15" s="151">
        <v>108420</v>
      </c>
      <c r="I15" s="152"/>
    </row>
    <row r="16" spans="2:12" ht="19.5" thickBot="1" x14ac:dyDescent="0.35">
      <c r="B16" s="67" t="s">
        <v>42</v>
      </c>
      <c r="C16" s="150">
        <f>SUM(C4:C15)</f>
        <v>1668863</v>
      </c>
      <c r="D16" s="150">
        <f>SUM(D4:D15)</f>
        <v>1237760</v>
      </c>
      <c r="E16" s="150">
        <f>SUM(E4:E15)</f>
        <v>1590583</v>
      </c>
      <c r="F16" s="150">
        <f>SUM(F4:F15)</f>
        <v>1631537</v>
      </c>
      <c r="G16" s="150">
        <f>SUM(G4:G8)</f>
        <v>435525</v>
      </c>
      <c r="H16" s="150">
        <f>SUM(H4:H15)</f>
        <v>232519</v>
      </c>
      <c r="I16" s="150">
        <f>SUM(I4:I15)</f>
        <v>85800</v>
      </c>
      <c r="J16" s="104"/>
      <c r="K16" s="99"/>
    </row>
    <row r="18" spans="10:21" ht="24" thickBot="1" x14ac:dyDescent="0.4">
      <c r="J18" s="116" t="s">
        <v>136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10:21" ht="15.75" thickBot="1" x14ac:dyDescent="0.3">
      <c r="J19" s="121">
        <v>44348</v>
      </c>
      <c r="K19" s="122"/>
      <c r="L19" s="122"/>
      <c r="M19" s="121">
        <v>44378</v>
      </c>
      <c r="N19" s="123"/>
      <c r="O19" s="124"/>
      <c r="P19" s="121" t="s">
        <v>109</v>
      </c>
      <c r="Q19" s="123"/>
      <c r="R19" s="123"/>
      <c r="S19" s="113" t="s">
        <v>113</v>
      </c>
      <c r="T19" s="114"/>
      <c r="U19" s="115"/>
    </row>
    <row r="20" spans="10:21" x14ac:dyDescent="0.25">
      <c r="J20" s="68" t="s">
        <v>114</v>
      </c>
      <c r="K20" t="s">
        <v>115</v>
      </c>
      <c r="L20" s="69" t="s">
        <v>116</v>
      </c>
      <c r="M20" s="68" t="s">
        <v>114</v>
      </c>
      <c r="N20" t="s">
        <v>115</v>
      </c>
      <c r="O20" s="70" t="s">
        <v>116</v>
      </c>
      <c r="P20" s="71" t="s">
        <v>114</v>
      </c>
      <c r="Q20" s="72" t="s">
        <v>115</v>
      </c>
      <c r="R20" s="106" t="s">
        <v>116</v>
      </c>
      <c r="S20" s="111" t="s">
        <v>114</v>
      </c>
      <c r="T20" s="111" t="s">
        <v>115</v>
      </c>
      <c r="U20" s="109" t="s">
        <v>116</v>
      </c>
    </row>
    <row r="21" spans="10:21" x14ac:dyDescent="0.25">
      <c r="J21" s="68" t="s">
        <v>117</v>
      </c>
      <c r="K21" t="s">
        <v>118</v>
      </c>
      <c r="L21" s="73">
        <v>554</v>
      </c>
      <c r="M21" s="68" t="s">
        <v>119</v>
      </c>
      <c r="N21" t="s">
        <v>120</v>
      </c>
      <c r="O21" s="74">
        <v>399</v>
      </c>
      <c r="P21" s="75" t="s">
        <v>121</v>
      </c>
      <c r="Q21" s="76" t="s">
        <v>120</v>
      </c>
      <c r="R21" s="107">
        <v>275</v>
      </c>
      <c r="S21" s="111" t="s">
        <v>166</v>
      </c>
      <c r="T21" s="111" t="s">
        <v>167</v>
      </c>
      <c r="U21" s="112">
        <v>74</v>
      </c>
    </row>
    <row r="22" spans="10:21" x14ac:dyDescent="0.25">
      <c r="J22" s="68" t="s">
        <v>122</v>
      </c>
      <c r="K22" t="s">
        <v>123</v>
      </c>
      <c r="L22" s="73">
        <v>6</v>
      </c>
      <c r="M22" s="68" t="s">
        <v>124</v>
      </c>
      <c r="N22" t="s">
        <v>120</v>
      </c>
      <c r="O22" s="74">
        <v>410</v>
      </c>
      <c r="P22" s="77" t="s">
        <v>125</v>
      </c>
      <c r="Q22" s="78" t="s">
        <v>120</v>
      </c>
      <c r="R22" s="108">
        <v>370</v>
      </c>
      <c r="S22" s="111" t="s">
        <v>168</v>
      </c>
      <c r="T22" s="111" t="s">
        <v>169</v>
      </c>
      <c r="U22" s="112">
        <v>1120</v>
      </c>
    </row>
    <row r="23" spans="10:21" x14ac:dyDescent="0.25">
      <c r="J23" s="68" t="s">
        <v>126</v>
      </c>
      <c r="K23" t="s">
        <v>118</v>
      </c>
      <c r="L23" s="73">
        <v>493</v>
      </c>
      <c r="M23" s="68" t="s">
        <v>124</v>
      </c>
      <c r="N23" t="s">
        <v>123</v>
      </c>
      <c r="O23" s="74">
        <v>125</v>
      </c>
      <c r="P23" s="75" t="s">
        <v>127</v>
      </c>
      <c r="Q23" s="76" t="s">
        <v>120</v>
      </c>
      <c r="R23" s="107">
        <v>271</v>
      </c>
      <c r="S23" s="111" t="s">
        <v>170</v>
      </c>
      <c r="T23" s="111" t="s">
        <v>171</v>
      </c>
      <c r="U23" s="112">
        <v>0</v>
      </c>
    </row>
    <row r="24" spans="10:21" x14ac:dyDescent="0.25">
      <c r="J24" s="68" t="s">
        <v>128</v>
      </c>
      <c r="K24" t="s">
        <v>123</v>
      </c>
      <c r="L24" s="73">
        <v>93</v>
      </c>
      <c r="M24" s="68" t="s">
        <v>129</v>
      </c>
      <c r="N24" t="s">
        <v>120</v>
      </c>
      <c r="O24" s="74">
        <v>498</v>
      </c>
      <c r="P24" s="68"/>
      <c r="R24" s="109"/>
      <c r="S24" s="111" t="s">
        <v>172</v>
      </c>
      <c r="T24" s="111" t="s">
        <v>167</v>
      </c>
      <c r="U24" s="112">
        <v>49</v>
      </c>
    </row>
    <row r="25" spans="10:21" x14ac:dyDescent="0.25">
      <c r="J25" s="68" t="s">
        <v>130</v>
      </c>
      <c r="K25" t="s">
        <v>118</v>
      </c>
      <c r="L25" s="73">
        <v>539</v>
      </c>
      <c r="M25" s="68" t="s">
        <v>129</v>
      </c>
      <c r="N25" t="s">
        <v>123</v>
      </c>
      <c r="O25" s="74">
        <v>128</v>
      </c>
      <c r="P25" s="79"/>
      <c r="Q25" s="80"/>
      <c r="R25" s="81"/>
      <c r="S25" s="111" t="s">
        <v>172</v>
      </c>
      <c r="T25" s="111" t="s">
        <v>173</v>
      </c>
      <c r="U25" s="112">
        <v>125</v>
      </c>
    </row>
    <row r="26" spans="10:21" x14ac:dyDescent="0.25">
      <c r="J26" s="68" t="s">
        <v>131</v>
      </c>
      <c r="K26" t="s">
        <v>123</v>
      </c>
      <c r="L26" s="73">
        <v>76</v>
      </c>
      <c r="M26" s="68" t="s">
        <v>132</v>
      </c>
      <c r="N26" t="s">
        <v>120</v>
      </c>
      <c r="O26" s="74">
        <v>289</v>
      </c>
      <c r="P26" s="68"/>
      <c r="R26" s="109"/>
      <c r="S26" s="111" t="s">
        <v>172</v>
      </c>
      <c r="T26" s="111" t="s">
        <v>174</v>
      </c>
      <c r="U26" s="112">
        <v>186</v>
      </c>
    </row>
    <row r="27" spans="10:21" x14ac:dyDescent="0.25">
      <c r="J27" s="68" t="s">
        <v>133</v>
      </c>
      <c r="K27" t="s">
        <v>118</v>
      </c>
      <c r="L27" s="73">
        <v>414</v>
      </c>
      <c r="M27" s="68" t="s">
        <v>132</v>
      </c>
      <c r="N27" t="s">
        <v>123</v>
      </c>
      <c r="O27" s="74">
        <v>137</v>
      </c>
      <c r="P27" s="79"/>
      <c r="Q27" s="80"/>
      <c r="R27" s="81"/>
      <c r="S27" s="111" t="s">
        <v>175</v>
      </c>
      <c r="T27" s="111" t="s">
        <v>169</v>
      </c>
      <c r="U27" s="112">
        <v>879</v>
      </c>
    </row>
    <row r="28" spans="10:21" x14ac:dyDescent="0.25">
      <c r="J28" s="68"/>
      <c r="L28" s="69"/>
      <c r="M28" s="68" t="s">
        <v>134</v>
      </c>
      <c r="N28" t="s">
        <v>120</v>
      </c>
      <c r="O28" s="74">
        <v>409</v>
      </c>
      <c r="P28" s="68"/>
      <c r="R28" s="109"/>
      <c r="S28" s="111" t="s">
        <v>176</v>
      </c>
      <c r="T28" s="111" t="s">
        <v>171</v>
      </c>
      <c r="U28" s="112">
        <v>154</v>
      </c>
    </row>
    <row r="29" spans="10:21" ht="15.75" thickBot="1" x14ac:dyDescent="0.3">
      <c r="J29" s="79"/>
      <c r="K29" s="80"/>
      <c r="L29" s="81"/>
      <c r="M29" s="68" t="s">
        <v>134</v>
      </c>
      <c r="N29" t="s">
        <v>123</v>
      </c>
      <c r="O29" s="74">
        <v>133</v>
      </c>
      <c r="P29" s="79"/>
      <c r="Q29" s="80"/>
      <c r="R29" s="81"/>
      <c r="S29" s="111" t="s">
        <v>176</v>
      </c>
      <c r="T29" s="111" t="s">
        <v>167</v>
      </c>
      <c r="U29" s="112">
        <v>62</v>
      </c>
    </row>
    <row r="30" spans="10:21" ht="16.5" thickBot="1" x14ac:dyDescent="0.3">
      <c r="J30" s="82" t="s">
        <v>135</v>
      </c>
      <c r="K30" s="83"/>
      <c r="L30" s="84">
        <v>2175</v>
      </c>
      <c r="M30" s="82" t="s">
        <v>135</v>
      </c>
      <c r="N30" s="83"/>
      <c r="O30" s="85">
        <v>2528</v>
      </c>
      <c r="P30" s="82" t="s">
        <v>135</v>
      </c>
      <c r="Q30" s="83"/>
      <c r="R30" s="110">
        <v>916</v>
      </c>
      <c r="S30" s="111" t="s">
        <v>176</v>
      </c>
      <c r="T30" s="111" t="s">
        <v>173</v>
      </c>
      <c r="U30" s="112">
        <v>179</v>
      </c>
    </row>
    <row r="31" spans="10:21" x14ac:dyDescent="0.25">
      <c r="S31" s="111" t="s">
        <v>177</v>
      </c>
      <c r="T31" s="111" t="s">
        <v>169</v>
      </c>
      <c r="U31" s="112">
        <v>755</v>
      </c>
    </row>
    <row r="32" spans="10:21" ht="15.75" thickBot="1" x14ac:dyDescent="0.3">
      <c r="S32" s="111" t="s">
        <v>178</v>
      </c>
      <c r="T32" s="111" t="s">
        <v>167</v>
      </c>
      <c r="U32" s="112">
        <v>98</v>
      </c>
    </row>
    <row r="33" spans="11:21" ht="16.5" thickBot="1" x14ac:dyDescent="0.3">
      <c r="K33" s="118" t="s">
        <v>181</v>
      </c>
      <c r="L33" s="119"/>
      <c r="M33" s="120"/>
      <c r="N33" s="85">
        <f>L30+O30+R30+U37</f>
        <v>10772</v>
      </c>
      <c r="S33" s="111" t="s">
        <v>178</v>
      </c>
      <c r="T33" s="111" t="s">
        <v>173</v>
      </c>
      <c r="U33" s="112">
        <v>147</v>
      </c>
    </row>
    <row r="34" spans="11:21" x14ac:dyDescent="0.25">
      <c r="S34" s="111" t="s">
        <v>178</v>
      </c>
      <c r="T34" s="111" t="s">
        <v>169</v>
      </c>
      <c r="U34" s="112">
        <v>1053</v>
      </c>
    </row>
    <row r="35" spans="11:21" x14ac:dyDescent="0.25">
      <c r="S35" s="111" t="s">
        <v>179</v>
      </c>
      <c r="T35" s="111" t="s">
        <v>171</v>
      </c>
      <c r="U35" s="112">
        <v>118</v>
      </c>
    </row>
    <row r="36" spans="11:21" ht="15.75" thickBot="1" x14ac:dyDescent="0.3">
      <c r="S36" s="111" t="s">
        <v>180</v>
      </c>
      <c r="T36" s="111" t="s">
        <v>171</v>
      </c>
      <c r="U36" s="112">
        <v>154</v>
      </c>
    </row>
    <row r="37" spans="11:21" ht="16.5" thickBot="1" x14ac:dyDescent="0.3">
      <c r="S37" s="82" t="s">
        <v>135</v>
      </c>
      <c r="T37" s="83"/>
      <c r="U37" s="110">
        <f>SUBTOTAL(109,U21:U36)</f>
        <v>5153</v>
      </c>
    </row>
  </sheetData>
  <mergeCells count="7">
    <mergeCell ref="B2:I2"/>
    <mergeCell ref="S19:U19"/>
    <mergeCell ref="J18:U18"/>
    <mergeCell ref="K33:M33"/>
    <mergeCell ref="J19:L19"/>
    <mergeCell ref="M19:O19"/>
    <mergeCell ref="P19:R19"/>
  </mergeCells>
  <pageMargins left="0.7" right="0.7" top="0.75" bottom="0.75" header="0.3" footer="0.3"/>
  <pageSetup orientation="portrait" r:id="rId1"/>
  <ignoredErrors>
    <ignoredError sqref="C16:F16 H16:I16" formulaRange="1"/>
    <ignoredError sqref="G16" formula="1" formulaRange="1"/>
  </ignoredError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Industry Monthly Occupancy Rate</vt:lpstr>
      <vt:lpstr>Industry Weekly Occ Rate</vt:lpstr>
      <vt:lpstr>Arrivals (Immigration)</vt:lpstr>
      <vt:lpstr>Cruise Arrivals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Carty, Sabrina</dc:creator>
  <cp:lastModifiedBy>Carty, Sabrina</cp:lastModifiedBy>
  <cp:lastPrinted>2021-03-19T13:12:26Z</cp:lastPrinted>
  <dcterms:created xsi:type="dcterms:W3CDTF">2021-02-15T13:33:18Z</dcterms:created>
  <dcterms:modified xsi:type="dcterms:W3CDTF">2022-02-23T13:36:11Z</dcterms:modified>
</cp:coreProperties>
</file>